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4"/>
  </bookViews>
  <sheets>
    <sheet name="FJ-202 Febr" sheetId="1" r:id="rId1"/>
    <sheet name="FJ-202 Márc" sheetId="2" r:id="rId2"/>
    <sheet name="FJ-202 Április" sheetId="3" r:id="rId3"/>
    <sheet name="FJM-04 Április" sheetId="4" r:id="rId4"/>
    <sheet name="FJm-04 Május" sheetId="5" r:id="rId5"/>
    <sheet name="Minta" sheetId="6" r:id="rId6"/>
  </sheets>
  <definedNames/>
  <calcPr fullCalcOnLoad="1"/>
</workbook>
</file>

<file path=xl/sharedStrings.xml><?xml version="1.0" encoding="utf-8"?>
<sst xmlns="http://schemas.openxmlformats.org/spreadsheetml/2006/main" count="534" uniqueCount="168">
  <si>
    <t>Dátum</t>
  </si>
  <si>
    <t>Kijárás</t>
  </si>
  <si>
    <t>Bejárás</t>
  </si>
  <si>
    <t>Üzemanyag szint     Induló    Érkező</t>
  </si>
  <si>
    <t>Üzemlap száma</t>
  </si>
  <si>
    <t>Elvégzett karbantartás</t>
  </si>
  <si>
    <t>Km számláló állása      Induló     Érkező</t>
  </si>
  <si>
    <t>Napi km</t>
  </si>
  <si>
    <t>Üzemóra számláló     Induló     Érkező</t>
  </si>
  <si>
    <t>Egyéb vételezés</t>
  </si>
  <si>
    <t>Fogyasztás     (liter)</t>
  </si>
  <si>
    <t>Üzemanyag vételezés      (liter)</t>
  </si>
  <si>
    <t>Fűtés idő     (óra)</t>
  </si>
  <si>
    <t>Végzett munka,és helye</t>
  </si>
  <si>
    <t>Járművezető</t>
  </si>
  <si>
    <t>Igazolás</t>
  </si>
  <si>
    <t>Átvitel/Összesítés</t>
  </si>
  <si>
    <t>x</t>
  </si>
  <si>
    <t>mo:</t>
  </si>
  <si>
    <t>Ellenőrizte:</t>
  </si>
  <si>
    <t>Üzemnapló</t>
  </si>
  <si>
    <t>V.Vill S.szob kir</t>
  </si>
  <si>
    <t>FJ-202</t>
  </si>
  <si>
    <t>2011.február</t>
  </si>
  <si>
    <t>NV</t>
  </si>
  <si>
    <t>Sb-Gs</t>
  </si>
  <si>
    <t>Pálfi</t>
  </si>
  <si>
    <t>18/A</t>
  </si>
  <si>
    <t>Sb-Kv</t>
  </si>
  <si>
    <t>Sb-764 sz.szelv</t>
  </si>
  <si>
    <t>Kiss</t>
  </si>
  <si>
    <t>293.9</t>
  </si>
  <si>
    <t>2011.március</t>
  </si>
  <si>
    <t xml:space="preserve">Ü. A. norma: </t>
  </si>
  <si>
    <t>Üz.óra szerint</t>
  </si>
  <si>
    <t>Megjegyzés</t>
  </si>
  <si>
    <t>Ü.óra szerint</t>
  </si>
  <si>
    <t>Üzemanyag vételezés       (liter)</t>
  </si>
  <si>
    <t>Napi ü.ó.</t>
  </si>
  <si>
    <t>Fogyasztásmérő állása                 Induló     érkező</t>
  </si>
  <si>
    <t>F.norm: 1</t>
  </si>
  <si>
    <r>
      <t xml:space="preserve">Fogy </t>
    </r>
    <r>
      <rPr>
        <b/>
        <sz val="12"/>
        <rFont val="Arial"/>
        <family val="2"/>
      </rPr>
      <t>↓</t>
    </r>
  </si>
  <si>
    <t>Idő ↑ Liter ↓</t>
  </si>
  <si>
    <t>Fogy ↓</t>
  </si>
  <si>
    <t>Fűtés norm:1</t>
  </si>
  <si>
    <t>Fűtés norm:</t>
  </si>
  <si>
    <t xml:space="preserve">Áthozat                   x </t>
  </si>
  <si>
    <t>Áthozat                   x</t>
  </si>
  <si>
    <t>Fogyasztásmérő állása              Induló     érkező</t>
  </si>
  <si>
    <t>Fogyasztásmérő állása                   Induló     érkező</t>
  </si>
  <si>
    <t>19/a</t>
  </si>
  <si>
    <t>Sszob-UD Fűtőház</t>
  </si>
  <si>
    <t>UD -Sszob</t>
  </si>
  <si>
    <t>Gurbács</t>
  </si>
  <si>
    <t>K.vár-Kelág FVFG</t>
  </si>
  <si>
    <t>20\a</t>
  </si>
  <si>
    <t>21\a</t>
  </si>
  <si>
    <t>4\5</t>
  </si>
  <si>
    <t>5\6</t>
  </si>
  <si>
    <t>6\7</t>
  </si>
  <si>
    <t>K.vár-K.mérő FVFG</t>
  </si>
  <si>
    <t>K.mérő-Kiskorpád FVFG</t>
  </si>
  <si>
    <t>7\8</t>
  </si>
  <si>
    <t>22/a</t>
  </si>
  <si>
    <t>11\12</t>
  </si>
  <si>
    <t>Kiskorpád-JákóN.bajom FVFG</t>
  </si>
  <si>
    <t>Ellenőrizte:22\235=257</t>
  </si>
  <si>
    <t>Horváth</t>
  </si>
  <si>
    <t>23\a</t>
  </si>
  <si>
    <t>12\13</t>
  </si>
  <si>
    <t>JákóN.bajom-Beleg FVFG</t>
  </si>
  <si>
    <t>24\a</t>
  </si>
  <si>
    <t>13\14</t>
  </si>
  <si>
    <t>Üa.fogy a tankolás óta</t>
  </si>
  <si>
    <t>Fűtés fogyasztás a tankolás óta</t>
  </si>
  <si>
    <t>Fűt.+Üa fogyasztás a tankolás óta</t>
  </si>
  <si>
    <t>Meglévő gázolaj</t>
  </si>
  <si>
    <t>Üzemóra szerinti fogyasztás</t>
  </si>
  <si>
    <t>14\15</t>
  </si>
  <si>
    <t>18\19</t>
  </si>
  <si>
    <t>25\a</t>
  </si>
  <si>
    <t>Fgyasztás mutatók az utolsó tankolás óta</t>
  </si>
  <si>
    <t>19\20</t>
  </si>
  <si>
    <t>Somogyszob-Szenta FVFG</t>
  </si>
  <si>
    <t>Beleg-Somogyszob FVFG</t>
  </si>
  <si>
    <t>Kaposvár üa. vételezés</t>
  </si>
  <si>
    <t>2011.április</t>
  </si>
  <si>
    <t>20\21</t>
  </si>
  <si>
    <t>26\a</t>
  </si>
  <si>
    <t>21\22</t>
  </si>
  <si>
    <t>Szenta-Csurgó FVFG</t>
  </si>
  <si>
    <t>Fm\NV</t>
  </si>
  <si>
    <t>Jászkisér Fm haza.</t>
  </si>
  <si>
    <t xml:space="preserve">Horváth </t>
  </si>
  <si>
    <t>FJm-04</t>
  </si>
  <si>
    <t>27\a</t>
  </si>
  <si>
    <t>Nagykanizsa átadva</t>
  </si>
  <si>
    <t>6:35</t>
  </si>
  <si>
    <t>23:07</t>
  </si>
  <si>
    <t>3:40</t>
  </si>
  <si>
    <t>23:12</t>
  </si>
  <si>
    <t>3:25</t>
  </si>
  <si>
    <t>23:10</t>
  </si>
  <si>
    <t>2:50</t>
  </si>
  <si>
    <t>23:50</t>
  </si>
  <si>
    <t>3:30</t>
  </si>
  <si>
    <t>8:05</t>
  </si>
  <si>
    <t>12:40</t>
  </si>
  <si>
    <t>23:42</t>
  </si>
  <si>
    <t>3:18</t>
  </si>
  <si>
    <t>21:55</t>
  </si>
  <si>
    <t>22:12</t>
  </si>
  <si>
    <t>3:45</t>
  </si>
  <si>
    <t>22:45</t>
  </si>
  <si>
    <t>3:xx</t>
  </si>
  <si>
    <t>22:05</t>
  </si>
  <si>
    <t>3:28</t>
  </si>
  <si>
    <t>2:43</t>
  </si>
  <si>
    <t>8:10</t>
  </si>
  <si>
    <t>9:37</t>
  </si>
  <si>
    <t>xxx</t>
  </si>
  <si>
    <t>tele</t>
  </si>
  <si>
    <t>00:10</t>
  </si>
  <si>
    <t>02:50</t>
  </si>
  <si>
    <t>29/a</t>
  </si>
  <si>
    <t>26/27</t>
  </si>
  <si>
    <t>27/28</t>
  </si>
  <si>
    <t>30/a</t>
  </si>
  <si>
    <t>Csurgó-Gyékényes FVFG</t>
  </si>
  <si>
    <t>28/29</t>
  </si>
  <si>
    <t>22:18</t>
  </si>
  <si>
    <t>03:07</t>
  </si>
  <si>
    <t>Kvár-elág-TMK</t>
  </si>
  <si>
    <t>02</t>
  </si>
  <si>
    <t>06:33</t>
  </si>
  <si>
    <t>11:00</t>
  </si>
  <si>
    <t>31/a</t>
  </si>
  <si>
    <t>03</t>
  </si>
  <si>
    <t>13:25</t>
  </si>
  <si>
    <t>Kaposvár TMK</t>
  </si>
  <si>
    <t>03/04</t>
  </si>
  <si>
    <t>18:32</t>
  </si>
  <si>
    <t>00:15</t>
  </si>
  <si>
    <t>32/a</t>
  </si>
  <si>
    <t>Jákó-Nagybajom HIBA</t>
  </si>
  <si>
    <t>04</t>
  </si>
  <si>
    <t>06:35</t>
  </si>
  <si>
    <t>12:55</t>
  </si>
  <si>
    <t>2011.május</t>
  </si>
  <si>
    <t>05</t>
  </si>
  <si>
    <t>1/a</t>
  </si>
  <si>
    <t>06</t>
  </si>
  <si>
    <t>12:50</t>
  </si>
  <si>
    <t>06:30</t>
  </si>
  <si>
    <t>Kaposvár TMK+üa vételezés</t>
  </si>
  <si>
    <t>09</t>
  </si>
  <si>
    <t>11:05</t>
  </si>
  <si>
    <t>2/a</t>
  </si>
  <si>
    <t>Kaposmérő TMK</t>
  </si>
  <si>
    <t>10</t>
  </si>
  <si>
    <t>6:38</t>
  </si>
  <si>
    <t>11:40</t>
  </si>
  <si>
    <t>Kiskorpád TMK</t>
  </si>
  <si>
    <t>11</t>
  </si>
  <si>
    <t>6:43</t>
  </si>
  <si>
    <t>11:35</t>
  </si>
  <si>
    <t>3/a</t>
  </si>
  <si>
    <t>Jákó-Nagybajom TMK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</si>
</sst>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$-40E]yyyy\.\ mmmm\ d\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/>
      <right style="thin"/>
      <top style="thin"/>
      <bottom style="thick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ck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ck"/>
      <top style="double"/>
      <bottom style="thin"/>
    </border>
    <border>
      <left style="thick"/>
      <right style="thick"/>
      <top style="double"/>
      <bottom style="thin"/>
    </border>
    <border>
      <left style="thick"/>
      <right style="thick"/>
      <top style="double"/>
      <bottom style="thick"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 style="thin"/>
      <top/>
      <bottom style="thin"/>
    </border>
    <border>
      <left style="thin"/>
      <right style="thick"/>
      <top/>
      <bottom/>
    </border>
    <border>
      <left/>
      <right style="thin"/>
      <top style="double"/>
      <bottom style="thin"/>
    </border>
    <border>
      <left style="thick"/>
      <right style="thick"/>
      <top style="double"/>
      <bottom style="double"/>
    </border>
    <border>
      <left style="thick"/>
      <right/>
      <top style="double"/>
      <bottom style="thin"/>
    </border>
    <border>
      <left/>
      <right/>
      <top style="thick"/>
      <bottom style="thick"/>
    </border>
    <border>
      <left style="thin"/>
      <right style="thin"/>
      <top/>
      <bottom/>
    </border>
    <border>
      <left style="thick"/>
      <right/>
      <top style="thin"/>
      <bottom style="thick"/>
    </border>
    <border>
      <left style="thick"/>
      <right/>
      <top/>
      <bottom style="thick"/>
    </border>
    <border>
      <left style="thick"/>
      <right/>
      <top style="double"/>
      <bottom style="thick"/>
    </border>
    <border>
      <left style="thick"/>
      <right style="thick"/>
      <top style="double"/>
      <bottom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/>
      <top/>
      <bottom/>
    </border>
    <border>
      <left style="thick"/>
      <right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/>
    </border>
    <border>
      <left style="thick"/>
      <right/>
      <top/>
      <bottom style="thin"/>
    </border>
    <border>
      <left/>
      <right style="thick"/>
      <top style="thick"/>
      <bottom/>
    </border>
    <border>
      <left/>
      <right/>
      <top/>
      <bottom style="thick"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/>
      <bottom style="thick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top" shrinkToFit="1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shrinkToFit="1"/>
    </xf>
    <xf numFmtId="0" fontId="0" fillId="0" borderId="3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 shrinkToFit="1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Fill="1" applyBorder="1" applyAlignment="1">
      <alignment vertical="top" shrinkToFit="1"/>
    </xf>
    <xf numFmtId="0" fontId="0" fillId="35" borderId="24" xfId="0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left" vertical="top"/>
    </xf>
    <xf numFmtId="0" fontId="0" fillId="33" borderId="37" xfId="0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4" borderId="31" xfId="0" applyFill="1" applyBorder="1" applyAlignment="1">
      <alignment vertical="center" shrinkToFit="1"/>
    </xf>
    <xf numFmtId="0" fontId="0" fillId="35" borderId="38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8" borderId="38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16" fontId="0" fillId="40" borderId="11" xfId="0" applyNumberForma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38" borderId="31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14" borderId="11" xfId="0" applyNumberFormat="1" applyFont="1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4" borderId="37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3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5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42" borderId="3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4">
      <selection activeCell="C13" sqref="C13"/>
    </sheetView>
  </sheetViews>
  <sheetFormatPr defaultColWidth="9.140625" defaultRowHeight="12.75"/>
  <cols>
    <col min="5" max="6" width="9.140625" style="26" customWidth="1"/>
    <col min="7" max="7" width="11.140625" style="0" customWidth="1"/>
    <col min="16" max="16" width="4.7109375" style="0" customWidth="1"/>
    <col min="20" max="20" width="29.28125" style="0" customWidth="1"/>
    <col min="22" max="22" width="7.7109375" style="0" customWidth="1"/>
  </cols>
  <sheetData>
    <row r="1" spans="1:22" ht="13.5" customHeight="1" thickTop="1">
      <c r="A1" s="122" t="s">
        <v>21</v>
      </c>
      <c r="B1" s="123"/>
      <c r="C1" s="123"/>
      <c r="D1" s="123"/>
      <c r="E1" s="123" t="s">
        <v>22</v>
      </c>
      <c r="F1" s="12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3">
        <v>17514</v>
      </c>
      <c r="U1" s="123"/>
      <c r="V1" s="126"/>
    </row>
    <row r="2" spans="1:22" ht="12.75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1:22" ht="12.75">
      <c r="A4" s="124" t="s">
        <v>23</v>
      </c>
      <c r="B4" s="125"/>
      <c r="C4" s="125"/>
      <c r="D4" s="125"/>
      <c r="E4" s="25"/>
      <c r="F4" s="2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 customHeight="1">
      <c r="A5" s="138" t="s">
        <v>0</v>
      </c>
      <c r="B5" s="139" t="s">
        <v>1</v>
      </c>
      <c r="C5" s="139" t="s">
        <v>2</v>
      </c>
      <c r="D5" s="139" t="s">
        <v>4</v>
      </c>
      <c r="E5" s="140" t="s">
        <v>3</v>
      </c>
      <c r="F5" s="140"/>
      <c r="G5" s="139" t="s">
        <v>5</v>
      </c>
      <c r="H5" s="139" t="s">
        <v>6</v>
      </c>
      <c r="I5" s="139"/>
      <c r="J5" s="139" t="s">
        <v>7</v>
      </c>
      <c r="K5" s="149" t="s">
        <v>39</v>
      </c>
      <c r="L5" s="139"/>
      <c r="M5" s="139" t="s">
        <v>10</v>
      </c>
      <c r="N5" s="139" t="s">
        <v>8</v>
      </c>
      <c r="O5" s="139"/>
      <c r="P5" s="150" t="s">
        <v>11</v>
      </c>
      <c r="Q5" s="151"/>
      <c r="R5" s="139" t="s">
        <v>9</v>
      </c>
      <c r="S5" s="139" t="s">
        <v>12</v>
      </c>
      <c r="T5" s="139" t="s">
        <v>13</v>
      </c>
      <c r="U5" s="139" t="s">
        <v>14</v>
      </c>
      <c r="V5" s="148" t="s">
        <v>15</v>
      </c>
    </row>
    <row r="6" spans="1:22" ht="12.75">
      <c r="A6" s="138"/>
      <c r="B6" s="139"/>
      <c r="C6" s="139"/>
      <c r="D6" s="139"/>
      <c r="E6" s="140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52"/>
      <c r="Q6" s="153"/>
      <c r="R6" s="139"/>
      <c r="S6" s="139"/>
      <c r="T6" s="139"/>
      <c r="U6" s="139"/>
      <c r="V6" s="148"/>
    </row>
    <row r="7" spans="1:22" ht="12.75">
      <c r="A7" s="138"/>
      <c r="B7" s="139"/>
      <c r="C7" s="139"/>
      <c r="D7" s="139"/>
      <c r="E7" s="140"/>
      <c r="F7" s="140"/>
      <c r="G7" s="139"/>
      <c r="H7" s="139"/>
      <c r="I7" s="139"/>
      <c r="J7" s="139"/>
      <c r="K7" s="139"/>
      <c r="L7" s="139"/>
      <c r="M7" s="139"/>
      <c r="N7" s="139"/>
      <c r="O7" s="139"/>
      <c r="P7" s="154"/>
      <c r="Q7" s="155"/>
      <c r="R7" s="139"/>
      <c r="S7" s="139"/>
      <c r="T7" s="139"/>
      <c r="U7" s="139"/>
      <c r="V7" s="148"/>
    </row>
    <row r="8" spans="1:22" ht="13.5" thickBot="1">
      <c r="A8" s="141"/>
      <c r="B8" s="142"/>
      <c r="C8" s="142"/>
      <c r="D8" s="142"/>
      <c r="E8" s="142"/>
      <c r="F8" s="143"/>
      <c r="G8" s="142"/>
      <c r="H8" s="142"/>
      <c r="I8" s="143"/>
      <c r="J8" s="142"/>
      <c r="K8" s="142"/>
      <c r="L8" s="143"/>
      <c r="M8" s="142"/>
      <c r="N8" s="142"/>
      <c r="O8" s="143"/>
      <c r="P8" s="143"/>
      <c r="Q8" s="142"/>
      <c r="R8" s="142"/>
      <c r="S8" s="142"/>
      <c r="T8" s="142"/>
      <c r="U8" s="142"/>
      <c r="V8" s="144"/>
    </row>
    <row r="9" spans="1:22" ht="19.5" customHeight="1" thickBot="1" thickTop="1">
      <c r="A9" s="145" t="s">
        <v>46</v>
      </c>
      <c r="B9" s="146"/>
      <c r="C9" s="147"/>
      <c r="D9" s="3" t="s">
        <v>17</v>
      </c>
      <c r="E9" s="68" t="s">
        <v>17</v>
      </c>
      <c r="F9" s="69" t="s">
        <v>17</v>
      </c>
      <c r="G9" s="5" t="s">
        <v>17</v>
      </c>
      <c r="H9" s="8" t="s">
        <v>17</v>
      </c>
      <c r="I9" s="47">
        <v>54857</v>
      </c>
      <c r="J9" s="5" t="s">
        <v>17</v>
      </c>
      <c r="K9" s="8" t="s">
        <v>17</v>
      </c>
      <c r="L9" s="47">
        <v>26124</v>
      </c>
      <c r="M9" s="5" t="s">
        <v>17</v>
      </c>
      <c r="N9" s="8" t="s">
        <v>17</v>
      </c>
      <c r="O9" s="47">
        <v>2530</v>
      </c>
      <c r="P9" s="33"/>
      <c r="Q9" s="52" t="s">
        <v>17</v>
      </c>
      <c r="R9" s="53" t="s">
        <v>17</v>
      </c>
      <c r="S9" s="53" t="s">
        <v>17</v>
      </c>
      <c r="T9" s="53" t="s">
        <v>17</v>
      </c>
      <c r="U9" s="53" t="s">
        <v>17</v>
      </c>
      <c r="V9" s="55" t="s">
        <v>17</v>
      </c>
    </row>
    <row r="10" spans="1:22" ht="19.5" customHeight="1" thickTop="1">
      <c r="A10" s="20">
        <v>21</v>
      </c>
      <c r="B10" s="21">
        <v>0.34722222222222227</v>
      </c>
      <c r="C10" s="21">
        <v>0.545138888888889</v>
      </c>
      <c r="D10" s="9">
        <v>18</v>
      </c>
      <c r="E10" s="70"/>
      <c r="F10" s="71"/>
      <c r="G10" s="9" t="s">
        <v>24</v>
      </c>
      <c r="H10" s="9">
        <v>54857</v>
      </c>
      <c r="I10" s="9">
        <v>54919</v>
      </c>
      <c r="J10" s="9">
        <f>I10-H10</f>
        <v>62</v>
      </c>
      <c r="K10" s="9">
        <v>26124</v>
      </c>
      <c r="L10" s="9">
        <v>26155</v>
      </c>
      <c r="M10" s="9">
        <v>31</v>
      </c>
      <c r="N10" s="9">
        <v>2530</v>
      </c>
      <c r="O10" s="9">
        <v>2535</v>
      </c>
      <c r="P10" s="9">
        <f>$O10-$N10</f>
        <v>5</v>
      </c>
      <c r="Q10" s="9"/>
      <c r="R10" s="9"/>
      <c r="S10" s="9">
        <v>4</v>
      </c>
      <c r="T10" s="22" t="s">
        <v>25</v>
      </c>
      <c r="U10" s="9" t="s">
        <v>26</v>
      </c>
      <c r="V10" s="56"/>
    </row>
    <row r="11" spans="1:22" ht="19.5" customHeight="1">
      <c r="A11" s="2">
        <v>22</v>
      </c>
      <c r="B11" s="19">
        <v>0.34027777777777773</v>
      </c>
      <c r="C11" s="103" t="s">
        <v>120</v>
      </c>
      <c r="D11" s="1" t="s">
        <v>27</v>
      </c>
      <c r="E11" s="72"/>
      <c r="F11" s="72"/>
      <c r="G11" s="1" t="s">
        <v>24</v>
      </c>
      <c r="H11" s="9">
        <v>54919</v>
      </c>
      <c r="I11" s="1">
        <v>55004</v>
      </c>
      <c r="J11" s="9">
        <f>I11-H11</f>
        <v>85</v>
      </c>
      <c r="K11" s="9">
        <v>26155</v>
      </c>
      <c r="L11" s="1">
        <v>26189</v>
      </c>
      <c r="M11" s="1">
        <v>34</v>
      </c>
      <c r="N11" s="9">
        <v>2535</v>
      </c>
      <c r="O11" s="1">
        <v>2539</v>
      </c>
      <c r="P11" s="9">
        <f aca="true" t="shared" si="0" ref="P11:P31">$O11-$N11</f>
        <v>4</v>
      </c>
      <c r="Q11" s="1"/>
      <c r="R11" s="1"/>
      <c r="S11" s="1">
        <v>4</v>
      </c>
      <c r="T11" s="17" t="s">
        <v>28</v>
      </c>
      <c r="U11" s="1" t="s">
        <v>26</v>
      </c>
      <c r="V11" s="57"/>
    </row>
    <row r="12" spans="1:22" ht="19.5" customHeight="1">
      <c r="A12" s="2">
        <v>28</v>
      </c>
      <c r="B12" s="19">
        <v>0.3368055555555556</v>
      </c>
      <c r="C12" s="19">
        <v>0.3875</v>
      </c>
      <c r="D12" s="1">
        <v>19</v>
      </c>
      <c r="E12" s="72"/>
      <c r="F12" s="72"/>
      <c r="G12" s="1" t="s">
        <v>24</v>
      </c>
      <c r="H12" s="9">
        <v>55004</v>
      </c>
      <c r="I12" s="1">
        <v>55024</v>
      </c>
      <c r="J12" s="9">
        <f>I12-H12</f>
        <v>20</v>
      </c>
      <c r="K12" s="9">
        <v>26189</v>
      </c>
      <c r="L12" s="1">
        <v>26205</v>
      </c>
      <c r="M12" s="1">
        <v>16</v>
      </c>
      <c r="N12" s="9">
        <v>2539</v>
      </c>
      <c r="O12" s="1">
        <v>2541</v>
      </c>
      <c r="P12" s="9">
        <f t="shared" si="0"/>
        <v>2</v>
      </c>
      <c r="Q12" s="1"/>
      <c r="R12" s="1"/>
      <c r="S12" s="1">
        <v>3</v>
      </c>
      <c r="T12" s="17" t="s">
        <v>29</v>
      </c>
      <c r="U12" s="1" t="s">
        <v>30</v>
      </c>
      <c r="V12" s="57"/>
    </row>
    <row r="13" spans="1:22" ht="19.5" customHeight="1">
      <c r="A13" s="2"/>
      <c r="B13" s="1"/>
      <c r="C13" s="1"/>
      <c r="D13" s="1"/>
      <c r="E13" s="72"/>
      <c r="F13" s="72"/>
      <c r="G13" s="1"/>
      <c r="H13" s="9"/>
      <c r="I13" s="1"/>
      <c r="J13" s="1"/>
      <c r="K13" s="9"/>
      <c r="L13" s="1"/>
      <c r="M13" s="1"/>
      <c r="N13" s="9"/>
      <c r="O13" s="1"/>
      <c r="P13" s="9">
        <f t="shared" si="0"/>
        <v>0</v>
      </c>
      <c r="Q13" s="1"/>
      <c r="R13" s="1"/>
      <c r="S13" s="1"/>
      <c r="T13" s="17"/>
      <c r="U13" s="1"/>
      <c r="V13" s="57"/>
    </row>
    <row r="14" spans="1:22" ht="19.5" customHeight="1">
      <c r="A14" s="2"/>
      <c r="B14" s="1"/>
      <c r="C14" s="1"/>
      <c r="D14" s="1"/>
      <c r="E14" s="72"/>
      <c r="F14" s="72"/>
      <c r="G14" s="1"/>
      <c r="H14" s="9"/>
      <c r="I14" s="1"/>
      <c r="J14" s="1"/>
      <c r="K14" s="9"/>
      <c r="L14" s="1"/>
      <c r="M14" s="1"/>
      <c r="N14" s="9"/>
      <c r="O14" s="1"/>
      <c r="P14" s="9">
        <f t="shared" si="0"/>
        <v>0</v>
      </c>
      <c r="Q14" s="1"/>
      <c r="R14" s="1"/>
      <c r="S14" s="1"/>
      <c r="T14" s="17"/>
      <c r="U14" s="1"/>
      <c r="V14" s="57"/>
    </row>
    <row r="15" spans="1:22" ht="19.5" customHeight="1">
      <c r="A15" s="2"/>
      <c r="B15" s="1"/>
      <c r="C15" s="1"/>
      <c r="D15" s="1"/>
      <c r="E15" s="72"/>
      <c r="F15" s="72"/>
      <c r="G15" s="1"/>
      <c r="H15" s="9"/>
      <c r="I15" s="1"/>
      <c r="J15" s="1"/>
      <c r="K15" s="9"/>
      <c r="L15" s="1"/>
      <c r="M15" s="1"/>
      <c r="N15" s="9"/>
      <c r="O15" s="1"/>
      <c r="P15" s="9">
        <f t="shared" si="0"/>
        <v>0</v>
      </c>
      <c r="Q15" s="1"/>
      <c r="R15" s="1"/>
      <c r="S15" s="1"/>
      <c r="T15" s="17"/>
      <c r="U15" s="1"/>
      <c r="V15" s="57"/>
    </row>
    <row r="16" spans="1:22" ht="19.5" customHeight="1">
      <c r="A16" s="2"/>
      <c r="B16" s="1"/>
      <c r="C16" s="1"/>
      <c r="D16" s="1"/>
      <c r="E16" s="72"/>
      <c r="F16" s="72"/>
      <c r="G16" s="1"/>
      <c r="H16" s="9"/>
      <c r="I16" s="1"/>
      <c r="J16" s="1"/>
      <c r="K16" s="9"/>
      <c r="L16" s="1"/>
      <c r="M16" s="1"/>
      <c r="N16" s="9"/>
      <c r="O16" s="1"/>
      <c r="P16" s="9">
        <f t="shared" si="0"/>
        <v>0</v>
      </c>
      <c r="Q16" s="1"/>
      <c r="R16" s="1"/>
      <c r="S16" s="1"/>
      <c r="T16" s="17"/>
      <c r="U16" s="1"/>
      <c r="V16" s="57"/>
    </row>
    <row r="17" spans="1:22" ht="19.5" customHeight="1">
      <c r="A17" s="2"/>
      <c r="B17" s="1"/>
      <c r="C17" s="1"/>
      <c r="D17" s="1"/>
      <c r="E17" s="72"/>
      <c r="F17" s="72"/>
      <c r="G17" s="1"/>
      <c r="H17" s="9"/>
      <c r="I17" s="1"/>
      <c r="J17" s="1"/>
      <c r="K17" s="9"/>
      <c r="L17" s="1"/>
      <c r="M17" s="1"/>
      <c r="N17" s="9"/>
      <c r="O17" s="1"/>
      <c r="P17" s="9">
        <f t="shared" si="0"/>
        <v>0</v>
      </c>
      <c r="Q17" s="1"/>
      <c r="R17" s="1"/>
      <c r="S17" s="1"/>
      <c r="T17" s="17"/>
      <c r="U17" s="1"/>
      <c r="V17" s="57"/>
    </row>
    <row r="18" spans="1:22" ht="19.5" customHeight="1">
      <c r="A18" s="2"/>
      <c r="B18" s="1"/>
      <c r="C18" s="1"/>
      <c r="D18" s="1"/>
      <c r="E18" s="72"/>
      <c r="F18" s="72"/>
      <c r="G18" s="1"/>
      <c r="H18" s="9"/>
      <c r="I18" s="1"/>
      <c r="J18" s="1"/>
      <c r="K18" s="9"/>
      <c r="L18" s="1"/>
      <c r="M18" s="1"/>
      <c r="N18" s="9"/>
      <c r="O18" s="1"/>
      <c r="P18" s="9">
        <f t="shared" si="0"/>
        <v>0</v>
      </c>
      <c r="Q18" s="1"/>
      <c r="R18" s="1"/>
      <c r="S18" s="1"/>
      <c r="T18" s="17"/>
      <c r="U18" s="1"/>
      <c r="V18" s="57"/>
    </row>
    <row r="19" spans="1:22" ht="19.5" customHeight="1">
      <c r="A19" s="2"/>
      <c r="B19" s="1"/>
      <c r="C19" s="1"/>
      <c r="D19" s="1"/>
      <c r="E19" s="72"/>
      <c r="F19" s="72"/>
      <c r="G19" s="1"/>
      <c r="H19" s="9"/>
      <c r="I19" s="1"/>
      <c r="J19" s="1"/>
      <c r="K19" s="9"/>
      <c r="L19" s="1"/>
      <c r="M19" s="1"/>
      <c r="N19" s="9"/>
      <c r="O19" s="1"/>
      <c r="P19" s="9">
        <f t="shared" si="0"/>
        <v>0</v>
      </c>
      <c r="Q19" s="1"/>
      <c r="R19" s="1"/>
      <c r="S19" s="1"/>
      <c r="T19" s="17"/>
      <c r="U19" s="1"/>
      <c r="V19" s="57"/>
    </row>
    <row r="20" spans="1:22" ht="19.5" customHeight="1">
      <c r="A20" s="2"/>
      <c r="B20" s="1"/>
      <c r="C20" s="1"/>
      <c r="D20" s="1"/>
      <c r="E20" s="72"/>
      <c r="F20" s="72"/>
      <c r="G20" s="1"/>
      <c r="H20" s="9"/>
      <c r="I20" s="1"/>
      <c r="J20" s="1"/>
      <c r="K20" s="9"/>
      <c r="L20" s="1"/>
      <c r="M20" s="1"/>
      <c r="N20" s="9"/>
      <c r="O20" s="1"/>
      <c r="P20" s="9">
        <f t="shared" si="0"/>
        <v>0</v>
      </c>
      <c r="Q20" s="1"/>
      <c r="R20" s="1"/>
      <c r="S20" s="1"/>
      <c r="T20" s="17"/>
      <c r="U20" s="1"/>
      <c r="V20" s="57"/>
    </row>
    <row r="21" spans="1:22" ht="19.5" customHeight="1">
      <c r="A21" s="2"/>
      <c r="B21" s="1"/>
      <c r="C21" s="1"/>
      <c r="D21" s="1"/>
      <c r="E21" s="72"/>
      <c r="F21" s="72"/>
      <c r="G21" s="1"/>
      <c r="H21" s="9"/>
      <c r="I21" s="1"/>
      <c r="J21" s="1"/>
      <c r="K21" s="9"/>
      <c r="L21" s="1"/>
      <c r="M21" s="1"/>
      <c r="N21" s="9"/>
      <c r="O21" s="1"/>
      <c r="P21" s="9">
        <f t="shared" si="0"/>
        <v>0</v>
      </c>
      <c r="Q21" s="1"/>
      <c r="R21" s="1"/>
      <c r="S21" s="1"/>
      <c r="T21" s="17"/>
      <c r="U21" s="1"/>
      <c r="V21" s="57"/>
    </row>
    <row r="22" spans="1:22" ht="19.5" customHeight="1">
      <c r="A22" s="2"/>
      <c r="B22" s="1"/>
      <c r="C22" s="1"/>
      <c r="D22" s="1"/>
      <c r="E22" s="72"/>
      <c r="F22" s="72"/>
      <c r="G22" s="1"/>
      <c r="H22" s="9"/>
      <c r="I22" s="1"/>
      <c r="J22" s="1"/>
      <c r="K22" s="9"/>
      <c r="L22" s="1"/>
      <c r="M22" s="1"/>
      <c r="N22" s="9"/>
      <c r="O22" s="1"/>
      <c r="P22" s="9">
        <f t="shared" si="0"/>
        <v>0</v>
      </c>
      <c r="Q22" s="1"/>
      <c r="R22" s="1"/>
      <c r="S22" s="1"/>
      <c r="T22" s="17"/>
      <c r="U22" s="1"/>
      <c r="V22" s="57"/>
    </row>
    <row r="23" spans="1:22" ht="19.5" customHeight="1">
      <c r="A23" s="2"/>
      <c r="B23" s="1"/>
      <c r="C23" s="1"/>
      <c r="D23" s="1"/>
      <c r="E23" s="72"/>
      <c r="F23" s="72"/>
      <c r="G23" s="1"/>
      <c r="H23" s="9"/>
      <c r="I23" s="1"/>
      <c r="J23" s="1"/>
      <c r="K23" s="9"/>
      <c r="L23" s="1"/>
      <c r="M23" s="1"/>
      <c r="N23" s="9"/>
      <c r="O23" s="1"/>
      <c r="P23" s="9">
        <f t="shared" si="0"/>
        <v>0</v>
      </c>
      <c r="Q23" s="1"/>
      <c r="R23" s="1"/>
      <c r="S23" s="1"/>
      <c r="T23" s="17"/>
      <c r="U23" s="1"/>
      <c r="V23" s="57"/>
    </row>
    <row r="24" spans="1:22" ht="19.5" customHeight="1">
      <c r="A24" s="2"/>
      <c r="B24" s="1"/>
      <c r="C24" s="1"/>
      <c r="D24" s="1"/>
      <c r="E24" s="72"/>
      <c r="F24" s="72"/>
      <c r="G24" s="1"/>
      <c r="H24" s="9"/>
      <c r="I24" s="1"/>
      <c r="J24" s="1"/>
      <c r="K24" s="9"/>
      <c r="L24" s="1"/>
      <c r="M24" s="1"/>
      <c r="N24" s="9"/>
      <c r="O24" s="1"/>
      <c r="P24" s="9">
        <f t="shared" si="0"/>
        <v>0</v>
      </c>
      <c r="Q24" s="1"/>
      <c r="R24" s="1"/>
      <c r="S24" s="1"/>
      <c r="T24" s="17"/>
      <c r="U24" s="1"/>
      <c r="V24" s="57"/>
    </row>
    <row r="25" spans="1:22" ht="19.5" customHeight="1">
      <c r="A25" s="2"/>
      <c r="B25" s="1"/>
      <c r="C25" s="1"/>
      <c r="D25" s="1"/>
      <c r="E25" s="72"/>
      <c r="F25" s="72"/>
      <c r="G25" s="1"/>
      <c r="H25" s="9"/>
      <c r="I25" s="1"/>
      <c r="J25" s="1"/>
      <c r="K25" s="9"/>
      <c r="L25" s="1"/>
      <c r="M25" s="1"/>
      <c r="N25" s="9"/>
      <c r="O25" s="1"/>
      <c r="P25" s="9">
        <f t="shared" si="0"/>
        <v>0</v>
      </c>
      <c r="Q25" s="1"/>
      <c r="R25" s="1"/>
      <c r="S25" s="1"/>
      <c r="T25" s="17"/>
      <c r="U25" s="1"/>
      <c r="V25" s="57"/>
    </row>
    <row r="26" spans="1:22" ht="19.5" customHeight="1">
      <c r="A26" s="2"/>
      <c r="B26" s="1"/>
      <c r="C26" s="1"/>
      <c r="D26" s="1"/>
      <c r="E26" s="72"/>
      <c r="F26" s="72"/>
      <c r="G26" s="1"/>
      <c r="H26" s="9"/>
      <c r="I26" s="1"/>
      <c r="J26" s="1"/>
      <c r="K26" s="9"/>
      <c r="L26" s="1"/>
      <c r="M26" s="1"/>
      <c r="N26" s="9"/>
      <c r="O26" s="1"/>
      <c r="P26" s="9">
        <f t="shared" si="0"/>
        <v>0</v>
      </c>
      <c r="Q26" s="1"/>
      <c r="R26" s="1"/>
      <c r="S26" s="1"/>
      <c r="T26" s="17"/>
      <c r="U26" s="1"/>
      <c r="V26" s="57"/>
    </row>
    <row r="27" spans="1:22" ht="19.5" customHeight="1">
      <c r="A27" s="2"/>
      <c r="B27" s="1"/>
      <c r="C27" s="1"/>
      <c r="D27" s="1"/>
      <c r="E27" s="72"/>
      <c r="F27" s="72"/>
      <c r="G27" s="1"/>
      <c r="H27" s="9"/>
      <c r="I27" s="1"/>
      <c r="J27" s="1"/>
      <c r="K27" s="9"/>
      <c r="L27" s="1"/>
      <c r="M27" s="1"/>
      <c r="N27" s="9"/>
      <c r="O27" s="1"/>
      <c r="P27" s="9">
        <f t="shared" si="0"/>
        <v>0</v>
      </c>
      <c r="Q27" s="1"/>
      <c r="R27" s="1"/>
      <c r="S27" s="1"/>
      <c r="T27" s="17"/>
      <c r="U27" s="1"/>
      <c r="V27" s="57"/>
    </row>
    <row r="28" spans="1:22" ht="19.5" customHeight="1">
      <c r="A28" s="2"/>
      <c r="B28" s="1"/>
      <c r="C28" s="1"/>
      <c r="D28" s="1"/>
      <c r="E28" s="72"/>
      <c r="F28" s="72"/>
      <c r="G28" s="1"/>
      <c r="H28" s="9"/>
      <c r="I28" s="1"/>
      <c r="J28" s="1"/>
      <c r="K28" s="9"/>
      <c r="L28" s="1"/>
      <c r="M28" s="1"/>
      <c r="N28" s="9"/>
      <c r="O28" s="1"/>
      <c r="P28" s="9">
        <f t="shared" si="0"/>
        <v>0</v>
      </c>
      <c r="Q28" s="1"/>
      <c r="R28" s="1"/>
      <c r="S28" s="1"/>
      <c r="T28" s="17"/>
      <c r="U28" s="1"/>
      <c r="V28" s="57"/>
    </row>
    <row r="29" spans="1:22" ht="19.5" customHeight="1">
      <c r="A29" s="2"/>
      <c r="B29" s="1"/>
      <c r="C29" s="1"/>
      <c r="D29" s="1"/>
      <c r="E29" s="72"/>
      <c r="F29" s="72"/>
      <c r="G29" s="1"/>
      <c r="H29" s="9"/>
      <c r="I29" s="1"/>
      <c r="J29" s="1"/>
      <c r="K29" s="9"/>
      <c r="L29" s="1"/>
      <c r="M29" s="1"/>
      <c r="N29" s="9"/>
      <c r="O29" s="1"/>
      <c r="P29" s="9">
        <f t="shared" si="0"/>
        <v>0</v>
      </c>
      <c r="Q29" s="1"/>
      <c r="R29" s="1"/>
      <c r="S29" s="1"/>
      <c r="T29" s="17"/>
      <c r="U29" s="1"/>
      <c r="V29" s="57"/>
    </row>
    <row r="30" spans="1:22" ht="19.5" customHeight="1">
      <c r="A30" s="2"/>
      <c r="B30" s="1"/>
      <c r="C30" s="1"/>
      <c r="D30" s="1"/>
      <c r="E30" s="72"/>
      <c r="F30" s="72"/>
      <c r="G30" s="1"/>
      <c r="H30" s="9"/>
      <c r="I30" s="1"/>
      <c r="J30" s="1"/>
      <c r="K30" s="9"/>
      <c r="L30" s="1"/>
      <c r="M30" s="1"/>
      <c r="N30" s="9"/>
      <c r="O30" s="1"/>
      <c r="P30" s="9">
        <f t="shared" si="0"/>
        <v>0</v>
      </c>
      <c r="Q30" s="1"/>
      <c r="R30" s="1"/>
      <c r="S30" s="1"/>
      <c r="T30" s="17"/>
      <c r="U30" s="1"/>
      <c r="V30" s="57"/>
    </row>
    <row r="31" spans="1:22" ht="19.5" customHeight="1" thickBot="1">
      <c r="A31" s="6"/>
      <c r="B31" s="7"/>
      <c r="C31" s="7"/>
      <c r="D31" s="7"/>
      <c r="E31" s="73"/>
      <c r="F31" s="73"/>
      <c r="G31" s="7"/>
      <c r="H31" s="9"/>
      <c r="I31" s="7"/>
      <c r="J31" s="7"/>
      <c r="K31" s="9"/>
      <c r="L31" s="7"/>
      <c r="M31" s="7"/>
      <c r="N31" s="9"/>
      <c r="O31" s="7"/>
      <c r="P31" s="9">
        <f t="shared" si="0"/>
        <v>0</v>
      </c>
      <c r="Q31" s="4"/>
      <c r="R31" s="4"/>
      <c r="S31" s="7"/>
      <c r="T31" s="18"/>
      <c r="U31" s="7"/>
      <c r="V31" s="58"/>
    </row>
    <row r="32" spans="1:22" ht="18" customHeight="1" thickBot="1" thickTop="1">
      <c r="A32" s="135" t="s">
        <v>16</v>
      </c>
      <c r="B32" s="136"/>
      <c r="C32" s="136"/>
      <c r="D32" s="137"/>
      <c r="E32" s="74" t="s">
        <v>17</v>
      </c>
      <c r="F32" s="75" t="s">
        <v>17</v>
      </c>
      <c r="G32" s="12" t="s">
        <v>17</v>
      </c>
      <c r="H32" s="14">
        <f>MAX(I9:I31)</f>
        <v>55024</v>
      </c>
      <c r="I32" s="13" t="s">
        <v>17</v>
      </c>
      <c r="J32" s="40">
        <f>SUM(J10:J31)</f>
        <v>167</v>
      </c>
      <c r="K32" s="14">
        <f>MAX(L9:L31)</f>
        <v>26205</v>
      </c>
      <c r="L32" s="13" t="s">
        <v>17</v>
      </c>
      <c r="M32" s="40">
        <f>SUM(M10:M31)</f>
        <v>81</v>
      </c>
      <c r="N32" s="15">
        <f>MAX(O9:O31)</f>
        <v>2541</v>
      </c>
      <c r="O32" s="35" t="s">
        <v>17</v>
      </c>
      <c r="P32" s="41">
        <f>SUM(P10:P31)</f>
        <v>11</v>
      </c>
      <c r="Q32" s="42" t="s">
        <v>31</v>
      </c>
      <c r="R32" s="46" t="s">
        <v>18</v>
      </c>
      <c r="S32" s="48">
        <f>SUM(S10:S31)</f>
        <v>11</v>
      </c>
      <c r="T32" s="29" t="s">
        <v>33</v>
      </c>
      <c r="U32" s="24">
        <v>12</v>
      </c>
      <c r="V32" s="38" t="s">
        <v>40</v>
      </c>
    </row>
    <row r="33" spans="1:22" ht="17.25" thickBot="1" thickTop="1">
      <c r="A33" s="121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37" t="s">
        <v>41</v>
      </c>
      <c r="S33" s="27" t="s">
        <v>42</v>
      </c>
      <c r="T33" s="129" t="s">
        <v>19</v>
      </c>
      <c r="U33" s="129"/>
      <c r="V33" s="130"/>
    </row>
    <row r="34" spans="1:22" ht="14.25" thickBot="1" thickTop="1">
      <c r="A34" s="12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49">
        <f>SUM(S34+M32)</f>
        <v>92</v>
      </c>
      <c r="S34" s="44">
        <f>S32*1</f>
        <v>11</v>
      </c>
      <c r="T34" s="131"/>
      <c r="U34" s="131"/>
      <c r="V34" s="132"/>
    </row>
    <row r="35" spans="1:22" ht="14.25" thickBot="1" thickTop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50" t="s">
        <v>36</v>
      </c>
      <c r="S35" s="51">
        <f>SUM(P32*U32)</f>
        <v>132</v>
      </c>
      <c r="T35" s="133"/>
      <c r="U35" s="133"/>
      <c r="V35" s="134"/>
    </row>
    <row r="36" ht="13.5" thickTop="1"/>
  </sheetData>
  <sheetProtection/>
  <mergeCells count="27">
    <mergeCell ref="A8:V8"/>
    <mergeCell ref="A9:C9"/>
    <mergeCell ref="U5:U7"/>
    <mergeCell ref="V5:V7"/>
    <mergeCell ref="T5:T7"/>
    <mergeCell ref="K5:L7"/>
    <mergeCell ref="R5:R7"/>
    <mergeCell ref="S5:S7"/>
    <mergeCell ref="P5:Q7"/>
    <mergeCell ref="G5:G7"/>
    <mergeCell ref="C5:C7"/>
    <mergeCell ref="D5:D7"/>
    <mergeCell ref="M5:M7"/>
    <mergeCell ref="N5:O7"/>
    <mergeCell ref="E5:F7"/>
    <mergeCell ref="H5:I7"/>
    <mergeCell ref="J5:J7"/>
    <mergeCell ref="A2:V3"/>
    <mergeCell ref="A1:D1"/>
    <mergeCell ref="E1:F1"/>
    <mergeCell ref="A4:D4"/>
    <mergeCell ref="T1:V1"/>
    <mergeCell ref="A33:Q35"/>
    <mergeCell ref="T33:V35"/>
    <mergeCell ref="A32:D32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27">
      <selection activeCell="H10" sqref="H10:I11"/>
    </sheetView>
  </sheetViews>
  <sheetFormatPr defaultColWidth="9.140625" defaultRowHeight="12.75"/>
  <cols>
    <col min="13" max="13" width="11.8515625" style="0" customWidth="1"/>
    <col min="16" max="16" width="5.00390625" style="0" customWidth="1"/>
    <col min="17" max="17" width="11.8515625" style="0" customWidth="1"/>
    <col min="20" max="20" width="30.7109375" style="0" customWidth="1"/>
    <col min="22" max="22" width="10.00390625" style="0" customWidth="1"/>
  </cols>
  <sheetData>
    <row r="1" spans="1:22" ht="13.5" thickTop="1">
      <c r="A1" s="122" t="s">
        <v>21</v>
      </c>
      <c r="B1" s="123"/>
      <c r="C1" s="123"/>
      <c r="D1" s="123"/>
      <c r="E1" s="123" t="s">
        <v>22</v>
      </c>
      <c r="F1" s="12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3"/>
      <c r="U1" s="123"/>
      <c r="V1" s="126"/>
    </row>
    <row r="2" spans="1:22" ht="12.75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1:22" ht="12.75">
      <c r="A4" s="124" t="s">
        <v>32</v>
      </c>
      <c r="B4" s="125"/>
      <c r="C4" s="125"/>
      <c r="D4" s="12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 customHeight="1">
      <c r="A5" s="138" t="s">
        <v>0</v>
      </c>
      <c r="B5" s="139" t="s">
        <v>1</v>
      </c>
      <c r="C5" s="139" t="s">
        <v>2</v>
      </c>
      <c r="D5" s="139" t="s">
        <v>4</v>
      </c>
      <c r="E5" s="139" t="s">
        <v>3</v>
      </c>
      <c r="F5" s="139"/>
      <c r="G5" s="139" t="s">
        <v>5</v>
      </c>
      <c r="H5" s="139" t="s">
        <v>6</v>
      </c>
      <c r="I5" s="139"/>
      <c r="J5" s="139" t="s">
        <v>7</v>
      </c>
      <c r="K5" s="149" t="s">
        <v>49</v>
      </c>
      <c r="L5" s="139"/>
      <c r="M5" s="139" t="s">
        <v>10</v>
      </c>
      <c r="N5" s="139" t="s">
        <v>8</v>
      </c>
      <c r="O5" s="139"/>
      <c r="P5" s="150" t="s">
        <v>38</v>
      </c>
      <c r="Q5" s="151" t="s">
        <v>37</v>
      </c>
      <c r="R5" s="139" t="s">
        <v>9</v>
      </c>
      <c r="S5" s="139" t="s">
        <v>12</v>
      </c>
      <c r="T5" s="139" t="s">
        <v>13</v>
      </c>
      <c r="U5" s="139" t="s">
        <v>14</v>
      </c>
      <c r="V5" s="148" t="s">
        <v>15</v>
      </c>
    </row>
    <row r="6" spans="1:22" ht="12.7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52"/>
      <c r="Q6" s="153"/>
      <c r="R6" s="139"/>
      <c r="S6" s="139"/>
      <c r="T6" s="139"/>
      <c r="U6" s="139"/>
      <c r="V6" s="148"/>
    </row>
    <row r="7" spans="1:22" ht="12.7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54"/>
      <c r="Q7" s="155"/>
      <c r="R7" s="139"/>
      <c r="S7" s="139"/>
      <c r="T7" s="139"/>
      <c r="U7" s="139"/>
      <c r="V7" s="148"/>
    </row>
    <row r="8" spans="1:22" ht="4.5" customHeight="1" thickBot="1">
      <c r="A8" s="141"/>
      <c r="B8" s="142"/>
      <c r="C8" s="142"/>
      <c r="D8" s="142"/>
      <c r="E8" s="142"/>
      <c r="F8" s="143"/>
      <c r="G8" s="142"/>
      <c r="H8" s="142"/>
      <c r="I8" s="143"/>
      <c r="J8" s="142"/>
      <c r="K8" s="142"/>
      <c r="L8" s="143"/>
      <c r="M8" s="142"/>
      <c r="N8" s="142"/>
      <c r="O8" s="143"/>
      <c r="P8" s="143"/>
      <c r="Q8" s="142"/>
      <c r="R8" s="142"/>
      <c r="S8" s="142"/>
      <c r="T8" s="142"/>
      <c r="U8" s="142"/>
      <c r="V8" s="144"/>
    </row>
    <row r="9" spans="1:22" ht="19.5" customHeight="1" thickBot="1" thickTop="1">
      <c r="A9" s="145" t="s">
        <v>47</v>
      </c>
      <c r="B9" s="146"/>
      <c r="C9" s="147"/>
      <c r="D9" s="3" t="s">
        <v>17</v>
      </c>
      <c r="E9" s="59" t="s">
        <v>17</v>
      </c>
      <c r="F9" s="67"/>
      <c r="G9" s="5" t="s">
        <v>17</v>
      </c>
      <c r="H9" s="8" t="s">
        <v>17</v>
      </c>
      <c r="I9" s="47">
        <v>55024</v>
      </c>
      <c r="J9" s="5" t="s">
        <v>17</v>
      </c>
      <c r="K9" s="8" t="s">
        <v>17</v>
      </c>
      <c r="L9" s="47">
        <v>26205</v>
      </c>
      <c r="M9" s="5" t="s">
        <v>17</v>
      </c>
      <c r="N9" s="8" t="s">
        <v>17</v>
      </c>
      <c r="O9" s="47">
        <v>2541</v>
      </c>
      <c r="P9" s="33"/>
      <c r="Q9" s="52" t="s">
        <v>17</v>
      </c>
      <c r="R9" s="53" t="s">
        <v>17</v>
      </c>
      <c r="S9" s="53" t="s">
        <v>17</v>
      </c>
      <c r="T9" s="53" t="s">
        <v>17</v>
      </c>
      <c r="U9" s="53" t="s">
        <v>17</v>
      </c>
      <c r="V9" s="55" t="s">
        <v>17</v>
      </c>
    </row>
    <row r="10" spans="1:22" ht="19.5" customHeight="1" thickTop="1">
      <c r="A10" s="20">
        <v>22</v>
      </c>
      <c r="B10" s="21">
        <v>0.4583333333333333</v>
      </c>
      <c r="C10" s="21">
        <v>0</v>
      </c>
      <c r="D10" s="9" t="s">
        <v>50</v>
      </c>
      <c r="E10" s="61"/>
      <c r="F10" s="62"/>
      <c r="G10" s="9" t="s">
        <v>24</v>
      </c>
      <c r="H10" s="9">
        <v>55024</v>
      </c>
      <c r="I10" s="9">
        <v>55094</v>
      </c>
      <c r="J10" s="9">
        <f>$I10-$H10</f>
        <v>70</v>
      </c>
      <c r="K10" s="9">
        <v>26205</v>
      </c>
      <c r="L10" s="9">
        <v>26234</v>
      </c>
      <c r="M10" s="9">
        <f>$L10-$K10</f>
        <v>29</v>
      </c>
      <c r="N10" s="9">
        <v>2541</v>
      </c>
      <c r="O10" s="9">
        <v>2545</v>
      </c>
      <c r="P10" s="9"/>
      <c r="Q10" s="9"/>
      <c r="R10" s="9"/>
      <c r="S10" s="9">
        <v>0</v>
      </c>
      <c r="T10" s="22" t="s">
        <v>51</v>
      </c>
      <c r="U10" s="9" t="s">
        <v>53</v>
      </c>
      <c r="V10" s="56"/>
    </row>
    <row r="11" spans="1:22" ht="19.5" customHeight="1">
      <c r="A11" s="2">
        <v>23</v>
      </c>
      <c r="B11" s="19">
        <v>0.4548611111111111</v>
      </c>
      <c r="C11" s="19">
        <v>0.5416666666666666</v>
      </c>
      <c r="D11" s="1">
        <v>20</v>
      </c>
      <c r="E11" s="63"/>
      <c r="F11" s="63"/>
      <c r="G11" s="1" t="s">
        <v>24</v>
      </c>
      <c r="H11" s="9">
        <v>55094</v>
      </c>
      <c r="I11" s="1">
        <v>55167</v>
      </c>
      <c r="J11" s="9">
        <f aca="true" t="shared" si="0" ref="J11:J31">$I11-$H11</f>
        <v>73</v>
      </c>
      <c r="K11" s="9">
        <v>26234</v>
      </c>
      <c r="L11" s="1">
        <v>26263</v>
      </c>
      <c r="M11" s="9">
        <f aca="true" t="shared" si="1" ref="M11:M31">$L11-$K11</f>
        <v>29</v>
      </c>
      <c r="N11" s="9">
        <v>2545</v>
      </c>
      <c r="O11" s="1">
        <v>2548</v>
      </c>
      <c r="P11" s="9">
        <f>$O11-$N11</f>
        <v>3</v>
      </c>
      <c r="Q11" s="1"/>
      <c r="R11" s="1"/>
      <c r="S11" s="9">
        <v>0</v>
      </c>
      <c r="T11" s="17" t="s">
        <v>52</v>
      </c>
      <c r="U11" s="1" t="s">
        <v>30</v>
      </c>
      <c r="V11" s="57"/>
    </row>
    <row r="12" spans="1:22" ht="19.5" customHeight="1">
      <c r="A12" s="2"/>
      <c r="B12" s="19"/>
      <c r="C12" s="19"/>
      <c r="D12" s="1"/>
      <c r="E12" s="63"/>
      <c r="F12" s="63"/>
      <c r="G12" s="1"/>
      <c r="H12" s="9"/>
      <c r="I12" s="1"/>
      <c r="J12" s="9">
        <f t="shared" si="0"/>
        <v>0</v>
      </c>
      <c r="K12" s="9"/>
      <c r="L12" s="1"/>
      <c r="M12" s="9">
        <f t="shared" si="1"/>
        <v>0</v>
      </c>
      <c r="N12" s="9"/>
      <c r="O12" s="1"/>
      <c r="P12" s="9">
        <f aca="true" t="shared" si="2" ref="P12:P31">$O12-$N12</f>
        <v>0</v>
      </c>
      <c r="Q12" s="1"/>
      <c r="R12" s="1"/>
      <c r="S12" s="9"/>
      <c r="T12" s="17"/>
      <c r="U12" s="1"/>
      <c r="V12" s="57"/>
    </row>
    <row r="13" spans="1:22" ht="19.5" customHeight="1">
      <c r="A13" s="2"/>
      <c r="B13" s="1"/>
      <c r="C13" s="1"/>
      <c r="D13" s="1"/>
      <c r="E13" s="63"/>
      <c r="F13" s="63"/>
      <c r="G13" s="1"/>
      <c r="H13" s="9"/>
      <c r="I13" s="1"/>
      <c r="J13" s="9">
        <f t="shared" si="0"/>
        <v>0</v>
      </c>
      <c r="K13" s="9"/>
      <c r="L13" s="1"/>
      <c r="M13" s="9">
        <f t="shared" si="1"/>
        <v>0</v>
      </c>
      <c r="N13" s="9"/>
      <c r="O13" s="1"/>
      <c r="P13" s="9">
        <f t="shared" si="2"/>
        <v>0</v>
      </c>
      <c r="Q13" s="1"/>
      <c r="R13" s="1"/>
      <c r="S13" s="9"/>
      <c r="T13" s="17"/>
      <c r="U13" s="1"/>
      <c r="V13" s="57"/>
    </row>
    <row r="14" spans="1:22" ht="19.5" customHeight="1">
      <c r="A14" s="2"/>
      <c r="B14" s="1"/>
      <c r="C14" s="1"/>
      <c r="D14" s="1"/>
      <c r="E14" s="63"/>
      <c r="F14" s="63"/>
      <c r="G14" s="1"/>
      <c r="H14" s="9"/>
      <c r="I14" s="1"/>
      <c r="J14" s="9">
        <f t="shared" si="0"/>
        <v>0</v>
      </c>
      <c r="K14" s="9"/>
      <c r="L14" s="1"/>
      <c r="M14" s="9">
        <f t="shared" si="1"/>
        <v>0</v>
      </c>
      <c r="N14" s="9"/>
      <c r="O14" s="1"/>
      <c r="P14" s="9">
        <f t="shared" si="2"/>
        <v>0</v>
      </c>
      <c r="Q14" s="1"/>
      <c r="R14" s="1"/>
      <c r="S14" s="9"/>
      <c r="T14" s="17"/>
      <c r="U14" s="1"/>
      <c r="V14" s="57"/>
    </row>
    <row r="15" spans="1:22" ht="19.5" customHeight="1">
      <c r="A15" s="2"/>
      <c r="B15" s="1"/>
      <c r="C15" s="1"/>
      <c r="D15" s="1"/>
      <c r="E15" s="63"/>
      <c r="F15" s="63"/>
      <c r="G15" s="1"/>
      <c r="H15" s="9"/>
      <c r="I15" s="1"/>
      <c r="J15" s="9">
        <f t="shared" si="0"/>
        <v>0</v>
      </c>
      <c r="K15" s="9"/>
      <c r="L15" s="1"/>
      <c r="M15" s="9">
        <f t="shared" si="1"/>
        <v>0</v>
      </c>
      <c r="N15" s="9"/>
      <c r="O15" s="1"/>
      <c r="P15" s="9">
        <f t="shared" si="2"/>
        <v>0</v>
      </c>
      <c r="Q15" s="1"/>
      <c r="R15" s="1"/>
      <c r="S15" s="9"/>
      <c r="T15" s="17"/>
      <c r="U15" s="1"/>
      <c r="V15" s="57"/>
    </row>
    <row r="16" spans="1:22" ht="19.5" customHeight="1">
      <c r="A16" s="2"/>
      <c r="B16" s="1"/>
      <c r="C16" s="1"/>
      <c r="D16" s="1"/>
      <c r="E16" s="63"/>
      <c r="F16" s="63"/>
      <c r="G16" s="1"/>
      <c r="H16" s="9"/>
      <c r="I16" s="1"/>
      <c r="J16" s="9">
        <f t="shared" si="0"/>
        <v>0</v>
      </c>
      <c r="K16" s="9"/>
      <c r="L16" s="1"/>
      <c r="M16" s="9">
        <f t="shared" si="1"/>
        <v>0</v>
      </c>
      <c r="N16" s="9"/>
      <c r="O16" s="1"/>
      <c r="P16" s="9">
        <f t="shared" si="2"/>
        <v>0</v>
      </c>
      <c r="Q16" s="1"/>
      <c r="R16" s="1"/>
      <c r="S16" s="9"/>
      <c r="T16" s="17"/>
      <c r="U16" s="1"/>
      <c r="V16" s="57"/>
    </row>
    <row r="17" spans="1:22" ht="19.5" customHeight="1">
      <c r="A17" s="2"/>
      <c r="B17" s="1"/>
      <c r="C17" s="1"/>
      <c r="D17" s="1"/>
      <c r="E17" s="63"/>
      <c r="F17" s="63"/>
      <c r="G17" s="1"/>
      <c r="H17" s="9"/>
      <c r="I17" s="1"/>
      <c r="J17" s="9">
        <f t="shared" si="0"/>
        <v>0</v>
      </c>
      <c r="K17" s="9"/>
      <c r="L17" s="1"/>
      <c r="M17" s="9">
        <f t="shared" si="1"/>
        <v>0</v>
      </c>
      <c r="N17" s="9"/>
      <c r="O17" s="1"/>
      <c r="P17" s="9">
        <f t="shared" si="2"/>
        <v>0</v>
      </c>
      <c r="Q17" s="1"/>
      <c r="R17" s="1"/>
      <c r="S17" s="9"/>
      <c r="T17" s="17"/>
      <c r="U17" s="1"/>
      <c r="V17" s="57"/>
    </row>
    <row r="18" spans="1:22" ht="19.5" customHeight="1">
      <c r="A18" s="2"/>
      <c r="B18" s="1"/>
      <c r="C18" s="1"/>
      <c r="D18" s="1"/>
      <c r="E18" s="63"/>
      <c r="F18" s="63"/>
      <c r="G18" s="1"/>
      <c r="H18" s="9"/>
      <c r="I18" s="1"/>
      <c r="J18" s="9">
        <f t="shared" si="0"/>
        <v>0</v>
      </c>
      <c r="K18" s="9"/>
      <c r="L18" s="1"/>
      <c r="M18" s="9">
        <f t="shared" si="1"/>
        <v>0</v>
      </c>
      <c r="N18" s="9"/>
      <c r="O18" s="1"/>
      <c r="P18" s="9">
        <f t="shared" si="2"/>
        <v>0</v>
      </c>
      <c r="Q18" s="1"/>
      <c r="R18" s="1"/>
      <c r="S18" s="9"/>
      <c r="T18" s="17"/>
      <c r="U18" s="1"/>
      <c r="V18" s="57"/>
    </row>
    <row r="19" spans="1:22" ht="19.5" customHeight="1">
      <c r="A19" s="2"/>
      <c r="B19" s="1"/>
      <c r="C19" s="1"/>
      <c r="D19" s="1"/>
      <c r="E19" s="63"/>
      <c r="F19" s="63"/>
      <c r="G19" s="1"/>
      <c r="H19" s="9"/>
      <c r="I19" s="1"/>
      <c r="J19" s="9">
        <f t="shared" si="0"/>
        <v>0</v>
      </c>
      <c r="K19" s="9"/>
      <c r="L19" s="1"/>
      <c r="M19" s="9">
        <f t="shared" si="1"/>
        <v>0</v>
      </c>
      <c r="N19" s="9"/>
      <c r="O19" s="1"/>
      <c r="P19" s="9">
        <f t="shared" si="2"/>
        <v>0</v>
      </c>
      <c r="Q19" s="1"/>
      <c r="R19" s="1"/>
      <c r="S19" s="9"/>
      <c r="T19" s="17"/>
      <c r="U19" s="1"/>
      <c r="V19" s="57"/>
    </row>
    <row r="20" spans="1:22" ht="19.5" customHeight="1">
      <c r="A20" s="2"/>
      <c r="B20" s="1"/>
      <c r="C20" s="1"/>
      <c r="D20" s="1"/>
      <c r="E20" s="63"/>
      <c r="F20" s="63"/>
      <c r="G20" s="1"/>
      <c r="H20" s="9"/>
      <c r="I20" s="1"/>
      <c r="J20" s="9">
        <f t="shared" si="0"/>
        <v>0</v>
      </c>
      <c r="K20" s="9"/>
      <c r="L20" s="1"/>
      <c r="M20" s="9">
        <f t="shared" si="1"/>
        <v>0</v>
      </c>
      <c r="N20" s="9"/>
      <c r="O20" s="1"/>
      <c r="P20" s="9">
        <f t="shared" si="2"/>
        <v>0</v>
      </c>
      <c r="Q20" s="1"/>
      <c r="R20" s="1"/>
      <c r="S20" s="9"/>
      <c r="T20" s="17"/>
      <c r="U20" s="1"/>
      <c r="V20" s="57"/>
    </row>
    <row r="21" spans="1:22" ht="19.5" customHeight="1">
      <c r="A21" s="2"/>
      <c r="B21" s="1"/>
      <c r="C21" s="1"/>
      <c r="D21" s="1"/>
      <c r="E21" s="63"/>
      <c r="F21" s="63"/>
      <c r="G21" s="1"/>
      <c r="H21" s="9"/>
      <c r="I21" s="1"/>
      <c r="J21" s="9">
        <f t="shared" si="0"/>
        <v>0</v>
      </c>
      <c r="K21" s="9"/>
      <c r="L21" s="1"/>
      <c r="M21" s="9">
        <f t="shared" si="1"/>
        <v>0</v>
      </c>
      <c r="N21" s="9"/>
      <c r="O21" s="1"/>
      <c r="P21" s="9">
        <f t="shared" si="2"/>
        <v>0</v>
      </c>
      <c r="Q21" s="1"/>
      <c r="R21" s="1"/>
      <c r="S21" s="9"/>
      <c r="T21" s="17"/>
      <c r="U21" s="1"/>
      <c r="V21" s="57"/>
    </row>
    <row r="22" spans="1:22" ht="19.5" customHeight="1">
      <c r="A22" s="2"/>
      <c r="B22" s="1"/>
      <c r="C22" s="1"/>
      <c r="D22" s="1"/>
      <c r="E22" s="63"/>
      <c r="F22" s="63"/>
      <c r="G22" s="1"/>
      <c r="H22" s="9"/>
      <c r="I22" s="1"/>
      <c r="J22" s="9">
        <f t="shared" si="0"/>
        <v>0</v>
      </c>
      <c r="K22" s="9"/>
      <c r="L22" s="1"/>
      <c r="M22" s="9">
        <f t="shared" si="1"/>
        <v>0</v>
      </c>
      <c r="N22" s="9"/>
      <c r="O22" s="1"/>
      <c r="P22" s="9">
        <f t="shared" si="2"/>
        <v>0</v>
      </c>
      <c r="Q22" s="1"/>
      <c r="R22" s="1"/>
      <c r="S22" s="9"/>
      <c r="T22" s="17"/>
      <c r="U22" s="1"/>
      <c r="V22" s="57"/>
    </row>
    <row r="23" spans="1:22" ht="19.5" customHeight="1">
      <c r="A23" s="2"/>
      <c r="B23" s="1"/>
      <c r="C23" s="1"/>
      <c r="D23" s="1"/>
      <c r="E23" s="63"/>
      <c r="F23" s="63"/>
      <c r="G23" s="1"/>
      <c r="H23" s="9"/>
      <c r="I23" s="1"/>
      <c r="J23" s="9">
        <f t="shared" si="0"/>
        <v>0</v>
      </c>
      <c r="K23" s="9"/>
      <c r="L23" s="1"/>
      <c r="M23" s="9">
        <f t="shared" si="1"/>
        <v>0</v>
      </c>
      <c r="N23" s="9"/>
      <c r="O23" s="1"/>
      <c r="P23" s="9">
        <f t="shared" si="2"/>
        <v>0</v>
      </c>
      <c r="Q23" s="1"/>
      <c r="R23" s="1"/>
      <c r="S23" s="9"/>
      <c r="T23" s="17"/>
      <c r="U23" s="1"/>
      <c r="V23" s="57"/>
    </row>
    <row r="24" spans="1:22" ht="19.5" customHeight="1">
      <c r="A24" s="2"/>
      <c r="B24" s="1"/>
      <c r="C24" s="1"/>
      <c r="D24" s="1"/>
      <c r="E24" s="63"/>
      <c r="F24" s="63"/>
      <c r="G24" s="1"/>
      <c r="H24" s="9"/>
      <c r="I24" s="1"/>
      <c r="J24" s="9">
        <f t="shared" si="0"/>
        <v>0</v>
      </c>
      <c r="K24" s="9"/>
      <c r="L24" s="1"/>
      <c r="M24" s="9">
        <f t="shared" si="1"/>
        <v>0</v>
      </c>
      <c r="N24" s="9"/>
      <c r="O24" s="1"/>
      <c r="P24" s="9">
        <f t="shared" si="2"/>
        <v>0</v>
      </c>
      <c r="Q24" s="1"/>
      <c r="R24" s="1"/>
      <c r="S24" s="9"/>
      <c r="T24" s="17"/>
      <c r="U24" s="1"/>
      <c r="V24" s="57"/>
    </row>
    <row r="25" spans="1:22" ht="19.5" customHeight="1">
      <c r="A25" s="2"/>
      <c r="B25" s="1"/>
      <c r="C25" s="1"/>
      <c r="D25" s="1"/>
      <c r="E25" s="63"/>
      <c r="F25" s="63"/>
      <c r="G25" s="1"/>
      <c r="H25" s="9"/>
      <c r="I25" s="1"/>
      <c r="J25" s="9">
        <f t="shared" si="0"/>
        <v>0</v>
      </c>
      <c r="K25" s="9"/>
      <c r="L25" s="1"/>
      <c r="M25" s="9">
        <f t="shared" si="1"/>
        <v>0</v>
      </c>
      <c r="N25" s="9"/>
      <c r="O25" s="1"/>
      <c r="P25" s="9">
        <f t="shared" si="2"/>
        <v>0</v>
      </c>
      <c r="Q25" s="1"/>
      <c r="R25" s="1"/>
      <c r="S25" s="9"/>
      <c r="T25" s="17"/>
      <c r="U25" s="1"/>
      <c r="V25" s="57"/>
    </row>
    <row r="26" spans="1:22" ht="19.5" customHeight="1">
      <c r="A26" s="2"/>
      <c r="B26" s="1"/>
      <c r="C26" s="1"/>
      <c r="D26" s="1"/>
      <c r="E26" s="63"/>
      <c r="F26" s="63"/>
      <c r="G26" s="1"/>
      <c r="H26" s="9"/>
      <c r="I26" s="1"/>
      <c r="J26" s="9">
        <f t="shared" si="0"/>
        <v>0</v>
      </c>
      <c r="K26" s="9"/>
      <c r="L26" s="1"/>
      <c r="M26" s="9">
        <f t="shared" si="1"/>
        <v>0</v>
      </c>
      <c r="N26" s="9"/>
      <c r="O26" s="1"/>
      <c r="P26" s="9">
        <f t="shared" si="2"/>
        <v>0</v>
      </c>
      <c r="Q26" s="1"/>
      <c r="R26" s="1"/>
      <c r="S26" s="9"/>
      <c r="T26" s="17"/>
      <c r="U26" s="1"/>
      <c r="V26" s="57"/>
    </row>
    <row r="27" spans="1:22" ht="19.5" customHeight="1">
      <c r="A27" s="2"/>
      <c r="B27" s="1"/>
      <c r="C27" s="1"/>
      <c r="D27" s="1"/>
      <c r="E27" s="63"/>
      <c r="F27" s="63"/>
      <c r="G27" s="1"/>
      <c r="H27" s="9"/>
      <c r="I27" s="1"/>
      <c r="J27" s="9">
        <f t="shared" si="0"/>
        <v>0</v>
      </c>
      <c r="K27" s="9"/>
      <c r="L27" s="1"/>
      <c r="M27" s="9">
        <f t="shared" si="1"/>
        <v>0</v>
      </c>
      <c r="N27" s="9"/>
      <c r="O27" s="1"/>
      <c r="P27" s="9">
        <f t="shared" si="2"/>
        <v>0</v>
      </c>
      <c r="Q27" s="1"/>
      <c r="R27" s="1"/>
      <c r="S27" s="9"/>
      <c r="T27" s="17"/>
      <c r="U27" s="1"/>
      <c r="V27" s="57"/>
    </row>
    <row r="28" spans="1:22" ht="19.5" customHeight="1">
      <c r="A28" s="2"/>
      <c r="B28" s="1"/>
      <c r="C28" s="1"/>
      <c r="D28" s="1"/>
      <c r="E28" s="63"/>
      <c r="F28" s="63"/>
      <c r="G28" s="1"/>
      <c r="H28" s="9"/>
      <c r="I28" s="1"/>
      <c r="J28" s="9">
        <f t="shared" si="0"/>
        <v>0</v>
      </c>
      <c r="K28" s="9"/>
      <c r="L28" s="1"/>
      <c r="M28" s="9">
        <f t="shared" si="1"/>
        <v>0</v>
      </c>
      <c r="N28" s="9"/>
      <c r="O28" s="1"/>
      <c r="P28" s="9">
        <f t="shared" si="2"/>
        <v>0</v>
      </c>
      <c r="Q28" s="1"/>
      <c r="R28" s="1"/>
      <c r="S28" s="9"/>
      <c r="T28" s="17"/>
      <c r="U28" s="1"/>
      <c r="V28" s="57"/>
    </row>
    <row r="29" spans="1:22" ht="19.5" customHeight="1">
      <c r="A29" s="2"/>
      <c r="B29" s="1"/>
      <c r="C29" s="1"/>
      <c r="D29" s="1"/>
      <c r="E29" s="63"/>
      <c r="F29" s="63"/>
      <c r="G29" s="1"/>
      <c r="H29" s="9"/>
      <c r="I29" s="1"/>
      <c r="J29" s="9">
        <f t="shared" si="0"/>
        <v>0</v>
      </c>
      <c r="K29" s="9"/>
      <c r="L29" s="1"/>
      <c r="M29" s="9">
        <f t="shared" si="1"/>
        <v>0</v>
      </c>
      <c r="N29" s="9"/>
      <c r="O29" s="1"/>
      <c r="P29" s="9">
        <f t="shared" si="2"/>
        <v>0</v>
      </c>
      <c r="Q29" s="1"/>
      <c r="R29" s="1"/>
      <c r="S29" s="9"/>
      <c r="T29" s="17"/>
      <c r="U29" s="1"/>
      <c r="V29" s="57"/>
    </row>
    <row r="30" spans="1:22" ht="19.5" customHeight="1">
      <c r="A30" s="2"/>
      <c r="B30" s="1"/>
      <c r="C30" s="1"/>
      <c r="D30" s="1"/>
      <c r="E30" s="63"/>
      <c r="F30" s="63"/>
      <c r="G30" s="1"/>
      <c r="H30" s="9"/>
      <c r="I30" s="1"/>
      <c r="J30" s="9">
        <f t="shared" si="0"/>
        <v>0</v>
      </c>
      <c r="K30" s="9"/>
      <c r="L30" s="1"/>
      <c r="M30" s="9">
        <f t="shared" si="1"/>
        <v>0</v>
      </c>
      <c r="N30" s="9"/>
      <c r="O30" s="1"/>
      <c r="P30" s="9">
        <f t="shared" si="2"/>
        <v>0</v>
      </c>
      <c r="Q30" s="1"/>
      <c r="R30" s="1"/>
      <c r="S30" s="9"/>
      <c r="T30" s="17"/>
      <c r="U30" s="1"/>
      <c r="V30" s="57"/>
    </row>
    <row r="31" spans="1:22" ht="19.5" customHeight="1" thickBot="1">
      <c r="A31" s="6"/>
      <c r="B31" s="7"/>
      <c r="C31" s="7"/>
      <c r="D31" s="7"/>
      <c r="E31" s="64"/>
      <c r="F31" s="64"/>
      <c r="G31" s="7"/>
      <c r="H31" s="9"/>
      <c r="I31" s="7"/>
      <c r="J31" s="9">
        <f t="shared" si="0"/>
        <v>0</v>
      </c>
      <c r="K31" s="9"/>
      <c r="L31" s="7"/>
      <c r="M31" s="9">
        <f t="shared" si="1"/>
        <v>0</v>
      </c>
      <c r="N31" s="32"/>
      <c r="O31" s="7"/>
      <c r="P31" s="9">
        <f t="shared" si="2"/>
        <v>0</v>
      </c>
      <c r="Q31" s="4"/>
      <c r="R31" s="4"/>
      <c r="S31" s="9"/>
      <c r="T31" s="18"/>
      <c r="U31" s="7"/>
      <c r="V31" s="58"/>
    </row>
    <row r="32" spans="1:22" ht="19.5" customHeight="1" thickBot="1" thickTop="1">
      <c r="A32" s="135" t="s">
        <v>16</v>
      </c>
      <c r="B32" s="136"/>
      <c r="C32" s="136"/>
      <c r="D32" s="137"/>
      <c r="E32" s="65" t="s">
        <v>17</v>
      </c>
      <c r="F32" s="66" t="s">
        <v>17</v>
      </c>
      <c r="G32" s="12" t="s">
        <v>17</v>
      </c>
      <c r="H32" s="14">
        <f>MAX(I9:I31)</f>
        <v>55167</v>
      </c>
      <c r="I32" s="13" t="s">
        <v>17</v>
      </c>
      <c r="J32" s="40">
        <f>SUM(J10:J31)</f>
        <v>143</v>
      </c>
      <c r="K32" s="14">
        <f>MAX(L9:L31)</f>
        <v>26263</v>
      </c>
      <c r="L32" s="13" t="s">
        <v>17</v>
      </c>
      <c r="M32" s="40">
        <f>SUM(M10:M31)</f>
        <v>58</v>
      </c>
      <c r="N32" s="14">
        <f>MAX(O9:O31)</f>
        <v>2548</v>
      </c>
      <c r="O32" s="34" t="s">
        <v>17</v>
      </c>
      <c r="P32" s="41">
        <f>SUM(P10:P31)</f>
        <v>3</v>
      </c>
      <c r="Q32" s="42">
        <f>SUM(Q10:Q31)</f>
        <v>0</v>
      </c>
      <c r="R32" s="46" t="s">
        <v>18</v>
      </c>
      <c r="S32" s="45">
        <f>SUM(S10:S31)</f>
        <v>0</v>
      </c>
      <c r="T32" s="29" t="s">
        <v>33</v>
      </c>
      <c r="U32" s="30">
        <v>12</v>
      </c>
      <c r="V32" s="23" t="s">
        <v>44</v>
      </c>
    </row>
    <row r="33" spans="1:22" ht="14.25" thickBot="1" thickTop="1">
      <c r="A33" s="156" t="s">
        <v>35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36" t="s">
        <v>43</v>
      </c>
      <c r="S33" s="39" t="s">
        <v>42</v>
      </c>
      <c r="T33" s="129" t="s">
        <v>19</v>
      </c>
      <c r="U33" s="129"/>
      <c r="V33" s="130"/>
    </row>
    <row r="34" spans="1:22" ht="14.25" thickBot="1" thickTop="1">
      <c r="A34" s="15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43">
        <f>M32+S34</f>
        <v>58</v>
      </c>
      <c r="S34" s="44">
        <f>S32*1</f>
        <v>0</v>
      </c>
      <c r="T34" s="131"/>
      <c r="U34" s="131"/>
      <c r="V34" s="132"/>
    </row>
    <row r="35" spans="1:22" ht="14.25" thickBot="1" thickTop="1">
      <c r="A35" s="157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31" t="s">
        <v>34</v>
      </c>
      <c r="S35" s="51">
        <f>P32*U32</f>
        <v>36</v>
      </c>
      <c r="T35" s="133"/>
      <c r="U35" s="133"/>
      <c r="V35" s="134"/>
    </row>
    <row r="36" ht="13.5" thickTop="1"/>
  </sheetData>
  <sheetProtection/>
  <mergeCells count="28">
    <mergeCell ref="A4:D4"/>
    <mergeCell ref="T5:T7"/>
    <mergeCell ref="K5:L7"/>
    <mergeCell ref="M5:M7"/>
    <mergeCell ref="N5:O7"/>
    <mergeCell ref="P5:P7"/>
    <mergeCell ref="E5:F7"/>
    <mergeCell ref="G5:G7"/>
    <mergeCell ref="R5:R7"/>
    <mergeCell ref="S5:S7"/>
    <mergeCell ref="T1:V1"/>
    <mergeCell ref="A2:V3"/>
    <mergeCell ref="A5:A7"/>
    <mergeCell ref="B5:B7"/>
    <mergeCell ref="C5:C7"/>
    <mergeCell ref="D5:D7"/>
    <mergeCell ref="A1:D1"/>
    <mergeCell ref="E1:F1"/>
    <mergeCell ref="H5:I7"/>
    <mergeCell ref="J5:J7"/>
    <mergeCell ref="V5:V7"/>
    <mergeCell ref="A8:V8"/>
    <mergeCell ref="A33:Q35"/>
    <mergeCell ref="T33:V35"/>
    <mergeCell ref="U5:U7"/>
    <mergeCell ref="A9:C9"/>
    <mergeCell ref="A32:D32"/>
    <mergeCell ref="Q5:Q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7">
      <selection activeCell="A16" sqref="A16"/>
    </sheetView>
  </sheetViews>
  <sheetFormatPr defaultColWidth="9.140625" defaultRowHeight="12.75"/>
  <cols>
    <col min="7" max="7" width="11.57421875" style="0" customWidth="1"/>
    <col min="16" max="16" width="5.00390625" style="0" customWidth="1"/>
    <col min="17" max="17" width="11.8515625" style="0" customWidth="1"/>
    <col min="20" max="20" width="30.7109375" style="0" customWidth="1"/>
    <col min="21" max="21" width="11.28125" style="0" customWidth="1"/>
    <col min="22" max="22" width="10.00390625" style="0" customWidth="1"/>
  </cols>
  <sheetData>
    <row r="1" spans="1:22" ht="13.5" thickTop="1">
      <c r="A1" s="122" t="s">
        <v>21</v>
      </c>
      <c r="B1" s="123"/>
      <c r="C1" s="123"/>
      <c r="D1" s="123"/>
      <c r="E1" s="123" t="s">
        <v>22</v>
      </c>
      <c r="F1" s="12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3"/>
      <c r="U1" s="123"/>
      <c r="V1" s="126"/>
    </row>
    <row r="2" spans="1:22" ht="12.75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1:22" ht="12.75">
      <c r="A4" s="124" t="s">
        <v>86</v>
      </c>
      <c r="B4" s="125"/>
      <c r="C4" s="125"/>
      <c r="D4" s="12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 customHeight="1">
      <c r="A5" s="138" t="s">
        <v>0</v>
      </c>
      <c r="B5" s="139" t="s">
        <v>1</v>
      </c>
      <c r="C5" s="139" t="s">
        <v>2</v>
      </c>
      <c r="D5" s="139" t="s">
        <v>4</v>
      </c>
      <c r="E5" s="139" t="s">
        <v>3</v>
      </c>
      <c r="F5" s="139"/>
      <c r="G5" s="139" t="s">
        <v>5</v>
      </c>
      <c r="H5" s="139" t="s">
        <v>6</v>
      </c>
      <c r="I5" s="139"/>
      <c r="J5" s="139" t="s">
        <v>7</v>
      </c>
      <c r="K5" s="149" t="s">
        <v>48</v>
      </c>
      <c r="L5" s="139"/>
      <c r="M5" s="139" t="s">
        <v>10</v>
      </c>
      <c r="N5" s="139" t="s">
        <v>8</v>
      </c>
      <c r="O5" s="139"/>
      <c r="P5" s="150" t="s">
        <v>38</v>
      </c>
      <c r="Q5" s="151" t="s">
        <v>37</v>
      </c>
      <c r="R5" s="139" t="s">
        <v>9</v>
      </c>
      <c r="S5" s="139" t="s">
        <v>12</v>
      </c>
      <c r="T5" s="139" t="s">
        <v>13</v>
      </c>
      <c r="U5" s="139" t="s">
        <v>14</v>
      </c>
      <c r="V5" s="148" t="s">
        <v>15</v>
      </c>
    </row>
    <row r="6" spans="1:22" ht="12.7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52"/>
      <c r="Q6" s="153"/>
      <c r="R6" s="139"/>
      <c r="S6" s="139"/>
      <c r="T6" s="139"/>
      <c r="U6" s="139"/>
      <c r="V6" s="148"/>
    </row>
    <row r="7" spans="1:22" ht="12.7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54"/>
      <c r="Q7" s="155"/>
      <c r="R7" s="139"/>
      <c r="S7" s="139"/>
      <c r="T7" s="139"/>
      <c r="U7" s="139"/>
      <c r="V7" s="148"/>
    </row>
    <row r="8" spans="1:22" ht="4.5" customHeight="1" thickBot="1">
      <c r="A8" s="141"/>
      <c r="B8" s="142"/>
      <c r="C8" s="142"/>
      <c r="D8" s="142"/>
      <c r="E8" s="142"/>
      <c r="F8" s="143"/>
      <c r="G8" s="142"/>
      <c r="H8" s="142"/>
      <c r="I8" s="143"/>
      <c r="J8" s="142"/>
      <c r="K8" s="142"/>
      <c r="L8" s="143"/>
      <c r="M8" s="142"/>
      <c r="N8" s="142"/>
      <c r="O8" s="143"/>
      <c r="P8" s="143"/>
      <c r="Q8" s="142"/>
      <c r="R8" s="142"/>
      <c r="S8" s="142"/>
      <c r="T8" s="142"/>
      <c r="U8" s="142"/>
      <c r="V8" s="144"/>
    </row>
    <row r="9" spans="1:22" ht="19.5" customHeight="1" thickBot="1" thickTop="1">
      <c r="A9" s="145" t="s">
        <v>47</v>
      </c>
      <c r="B9" s="146"/>
      <c r="C9" s="147"/>
      <c r="D9" s="3" t="s">
        <v>17</v>
      </c>
      <c r="E9" s="59" t="s">
        <v>17</v>
      </c>
      <c r="F9" s="60" t="s">
        <v>17</v>
      </c>
      <c r="G9" s="5" t="s">
        <v>17</v>
      </c>
      <c r="H9" s="8" t="s">
        <v>17</v>
      </c>
      <c r="I9" s="47">
        <v>55167</v>
      </c>
      <c r="J9" s="5" t="s">
        <v>17</v>
      </c>
      <c r="K9" s="8" t="s">
        <v>17</v>
      </c>
      <c r="L9" s="47">
        <v>26263</v>
      </c>
      <c r="M9" s="5" t="s">
        <v>17</v>
      </c>
      <c r="N9" s="8" t="s">
        <v>17</v>
      </c>
      <c r="O9" s="47">
        <v>2548</v>
      </c>
      <c r="P9" s="54" t="s">
        <v>17</v>
      </c>
      <c r="Q9" s="53" t="s">
        <v>17</v>
      </c>
      <c r="R9" s="53" t="s">
        <v>17</v>
      </c>
      <c r="S9" s="53" t="s">
        <v>17</v>
      </c>
      <c r="T9" s="53" t="s">
        <v>17</v>
      </c>
      <c r="U9" s="53" t="s">
        <v>17</v>
      </c>
      <c r="V9" s="55" t="s">
        <v>17</v>
      </c>
    </row>
    <row r="10" spans="1:22" ht="19.5" customHeight="1" thickTop="1">
      <c r="A10" s="20">
        <v>1</v>
      </c>
      <c r="B10" s="110" t="s">
        <v>97</v>
      </c>
      <c r="C10" s="110" t="s">
        <v>120</v>
      </c>
      <c r="D10" s="9" t="s">
        <v>55</v>
      </c>
      <c r="E10" s="61"/>
      <c r="F10" s="62"/>
      <c r="G10" s="9" t="s">
        <v>24</v>
      </c>
      <c r="H10" s="9">
        <v>55167</v>
      </c>
      <c r="I10" s="9">
        <v>55262</v>
      </c>
      <c r="J10" s="9">
        <f aca="true" t="shared" si="0" ref="J10:J31">$I10-$H10</f>
        <v>95</v>
      </c>
      <c r="K10" s="9">
        <v>26263</v>
      </c>
      <c r="L10" s="9">
        <v>26310</v>
      </c>
      <c r="M10" s="9">
        <f aca="true" t="shared" si="1" ref="M10:M31">$L10-$K10</f>
        <v>47</v>
      </c>
      <c r="N10" s="9">
        <v>2548</v>
      </c>
      <c r="O10" s="9">
        <v>2554</v>
      </c>
      <c r="P10" s="9">
        <f>$O10-$N10</f>
        <v>6</v>
      </c>
      <c r="Q10" s="80">
        <v>167</v>
      </c>
      <c r="R10" s="9">
        <v>0</v>
      </c>
      <c r="S10" s="9">
        <v>5</v>
      </c>
      <c r="T10" s="22" t="s">
        <v>54</v>
      </c>
      <c r="U10" s="9" t="s">
        <v>30</v>
      </c>
      <c r="V10" s="56"/>
    </row>
    <row r="11" spans="1:22" ht="19.5" customHeight="1">
      <c r="A11" s="96" t="s">
        <v>57</v>
      </c>
      <c r="B11" s="111" t="s">
        <v>98</v>
      </c>
      <c r="C11" s="111" t="s">
        <v>99</v>
      </c>
      <c r="D11" s="1">
        <v>21</v>
      </c>
      <c r="E11" s="63"/>
      <c r="F11" s="63"/>
      <c r="G11" s="1" t="s">
        <v>24</v>
      </c>
      <c r="H11" s="9">
        <v>55262</v>
      </c>
      <c r="I11" s="1">
        <v>55355</v>
      </c>
      <c r="J11" s="9">
        <f t="shared" si="0"/>
        <v>93</v>
      </c>
      <c r="K11" s="9">
        <v>26310</v>
      </c>
      <c r="L11" s="1">
        <v>26355</v>
      </c>
      <c r="M11" s="9">
        <f t="shared" si="1"/>
        <v>45</v>
      </c>
      <c r="N11" s="9">
        <v>2554</v>
      </c>
      <c r="O11" s="1">
        <v>2560</v>
      </c>
      <c r="P11" s="9">
        <f aca="true" t="shared" si="2" ref="P11:P31">$O11-$N11</f>
        <v>6</v>
      </c>
      <c r="Q11" s="1">
        <v>0</v>
      </c>
      <c r="R11" s="1">
        <v>0</v>
      </c>
      <c r="S11" s="9">
        <v>3</v>
      </c>
      <c r="T11" s="17" t="s">
        <v>60</v>
      </c>
      <c r="U11" s="9" t="s">
        <v>30</v>
      </c>
      <c r="V11" s="57"/>
    </row>
    <row r="12" spans="1:22" ht="19.5" customHeight="1">
      <c r="A12" s="97" t="s">
        <v>58</v>
      </c>
      <c r="B12" s="111" t="s">
        <v>100</v>
      </c>
      <c r="C12" s="111" t="s">
        <v>101</v>
      </c>
      <c r="D12" s="1" t="s">
        <v>56</v>
      </c>
      <c r="E12" s="63"/>
      <c r="F12" s="63"/>
      <c r="G12" s="1" t="s">
        <v>24</v>
      </c>
      <c r="H12" s="9">
        <v>55355</v>
      </c>
      <c r="I12" s="1">
        <v>55453</v>
      </c>
      <c r="J12" s="9">
        <f t="shared" si="0"/>
        <v>98</v>
      </c>
      <c r="K12" s="9">
        <v>26355</v>
      </c>
      <c r="L12" s="1">
        <v>26395</v>
      </c>
      <c r="M12" s="9">
        <f t="shared" si="1"/>
        <v>40</v>
      </c>
      <c r="N12" s="9">
        <v>2560</v>
      </c>
      <c r="O12" s="1">
        <v>2565</v>
      </c>
      <c r="P12" s="9">
        <f t="shared" si="2"/>
        <v>5</v>
      </c>
      <c r="Q12" s="1">
        <v>0</v>
      </c>
      <c r="R12" s="1">
        <v>0</v>
      </c>
      <c r="S12" s="9">
        <v>0</v>
      </c>
      <c r="T12" s="17" t="s">
        <v>60</v>
      </c>
      <c r="U12" s="9" t="s">
        <v>30</v>
      </c>
      <c r="V12" s="57"/>
    </row>
    <row r="13" spans="1:22" ht="19.5" customHeight="1">
      <c r="A13" s="97" t="s">
        <v>59</v>
      </c>
      <c r="B13" s="111" t="s">
        <v>102</v>
      </c>
      <c r="C13" s="111" t="s">
        <v>99</v>
      </c>
      <c r="D13" s="1">
        <v>22</v>
      </c>
      <c r="E13" s="63"/>
      <c r="F13" s="63"/>
      <c r="G13" s="1" t="s">
        <v>24</v>
      </c>
      <c r="H13" s="9">
        <v>55453</v>
      </c>
      <c r="I13" s="1">
        <v>55529</v>
      </c>
      <c r="J13" s="9">
        <f t="shared" si="0"/>
        <v>76</v>
      </c>
      <c r="K13" s="9">
        <v>26395</v>
      </c>
      <c r="L13" s="1">
        <v>26434</v>
      </c>
      <c r="M13" s="9">
        <f t="shared" si="1"/>
        <v>39</v>
      </c>
      <c r="N13" s="9">
        <v>2565</v>
      </c>
      <c r="O13" s="1">
        <v>2571</v>
      </c>
      <c r="P13" s="9">
        <f t="shared" si="2"/>
        <v>6</v>
      </c>
      <c r="Q13" s="1">
        <v>0</v>
      </c>
      <c r="R13" s="1">
        <v>0</v>
      </c>
      <c r="S13" s="9">
        <v>5</v>
      </c>
      <c r="T13" s="17" t="s">
        <v>61</v>
      </c>
      <c r="U13" s="9" t="s">
        <v>30</v>
      </c>
      <c r="V13" s="57"/>
    </row>
    <row r="14" spans="1:22" ht="19.5" customHeight="1">
      <c r="A14" s="97" t="s">
        <v>62</v>
      </c>
      <c r="B14" s="111" t="s">
        <v>98</v>
      </c>
      <c r="C14" s="111" t="s">
        <v>103</v>
      </c>
      <c r="D14" s="1" t="s">
        <v>63</v>
      </c>
      <c r="E14" s="63"/>
      <c r="F14" s="63"/>
      <c r="G14" s="1" t="s">
        <v>24</v>
      </c>
      <c r="H14" s="9">
        <v>55529</v>
      </c>
      <c r="I14" s="1">
        <v>55585</v>
      </c>
      <c r="J14" s="9">
        <f t="shared" si="0"/>
        <v>56</v>
      </c>
      <c r="K14" s="9">
        <v>26434</v>
      </c>
      <c r="L14" s="1">
        <v>26465</v>
      </c>
      <c r="M14" s="9">
        <f t="shared" si="1"/>
        <v>31</v>
      </c>
      <c r="N14" s="9">
        <v>2571</v>
      </c>
      <c r="O14" s="1">
        <v>2576</v>
      </c>
      <c r="P14" s="9">
        <f t="shared" si="2"/>
        <v>5</v>
      </c>
      <c r="Q14" s="1">
        <v>0</v>
      </c>
      <c r="R14" s="1">
        <v>0</v>
      </c>
      <c r="S14" s="9">
        <v>4</v>
      </c>
      <c r="T14" s="17" t="s">
        <v>61</v>
      </c>
      <c r="U14" s="9" t="s">
        <v>30</v>
      </c>
      <c r="V14" s="57"/>
    </row>
    <row r="15" spans="1:22" ht="19.5" customHeight="1">
      <c r="A15" s="99" t="s">
        <v>64</v>
      </c>
      <c r="B15" s="111" t="s">
        <v>104</v>
      </c>
      <c r="C15" s="111" t="s">
        <v>105</v>
      </c>
      <c r="D15" s="1">
        <v>23</v>
      </c>
      <c r="E15" s="63"/>
      <c r="F15" s="63"/>
      <c r="G15" s="1" t="s">
        <v>24</v>
      </c>
      <c r="H15" s="9">
        <v>55585</v>
      </c>
      <c r="I15" s="1">
        <v>55635</v>
      </c>
      <c r="J15" s="9">
        <f t="shared" si="0"/>
        <v>50</v>
      </c>
      <c r="K15" s="9">
        <v>26465</v>
      </c>
      <c r="L15" s="1">
        <v>26498</v>
      </c>
      <c r="M15" s="9">
        <f t="shared" si="1"/>
        <v>33</v>
      </c>
      <c r="N15" s="9">
        <v>2576</v>
      </c>
      <c r="O15" s="1">
        <v>2581</v>
      </c>
      <c r="P15" s="9">
        <f t="shared" si="2"/>
        <v>5</v>
      </c>
      <c r="Q15" s="1">
        <v>0</v>
      </c>
      <c r="R15" s="1">
        <v>0</v>
      </c>
      <c r="S15" s="9">
        <v>5</v>
      </c>
      <c r="T15" s="17" t="s">
        <v>65</v>
      </c>
      <c r="U15" s="1" t="s">
        <v>30</v>
      </c>
      <c r="V15" s="57"/>
    </row>
    <row r="16" spans="1:22" ht="19.5" customHeight="1">
      <c r="A16" s="100">
        <v>12</v>
      </c>
      <c r="B16" s="111" t="s">
        <v>106</v>
      </c>
      <c r="C16" s="111" t="s">
        <v>107</v>
      </c>
      <c r="D16" s="1" t="s">
        <v>68</v>
      </c>
      <c r="E16" s="63"/>
      <c r="F16" s="63"/>
      <c r="G16" s="1" t="s">
        <v>24</v>
      </c>
      <c r="H16" s="9">
        <v>55635</v>
      </c>
      <c r="I16" s="1">
        <v>55720</v>
      </c>
      <c r="J16" s="9">
        <f t="shared" si="0"/>
        <v>85</v>
      </c>
      <c r="K16" s="9">
        <v>26498</v>
      </c>
      <c r="L16" s="1">
        <v>26525</v>
      </c>
      <c r="M16" s="9">
        <f t="shared" si="1"/>
        <v>27</v>
      </c>
      <c r="N16" s="9">
        <v>2581</v>
      </c>
      <c r="O16" s="1">
        <v>2584</v>
      </c>
      <c r="P16" s="9">
        <f t="shared" si="2"/>
        <v>3</v>
      </c>
      <c r="Q16" s="79">
        <v>280</v>
      </c>
      <c r="R16" s="1">
        <v>0</v>
      </c>
      <c r="S16" s="9">
        <v>0</v>
      </c>
      <c r="T16" s="102" t="s">
        <v>85</v>
      </c>
      <c r="U16" s="1" t="s">
        <v>67</v>
      </c>
      <c r="V16" s="57"/>
    </row>
    <row r="17" spans="1:22" ht="19.5" customHeight="1">
      <c r="A17" s="99" t="s">
        <v>69</v>
      </c>
      <c r="B17" s="111" t="s">
        <v>108</v>
      </c>
      <c r="C17" s="111" t="s">
        <v>109</v>
      </c>
      <c r="D17" s="1">
        <v>24</v>
      </c>
      <c r="E17" s="63"/>
      <c r="F17" s="63"/>
      <c r="G17" s="1" t="s">
        <v>24</v>
      </c>
      <c r="H17" s="9">
        <v>55720</v>
      </c>
      <c r="I17" s="1">
        <v>55758</v>
      </c>
      <c r="J17" s="9">
        <f t="shared" si="0"/>
        <v>38</v>
      </c>
      <c r="K17" s="9">
        <v>26525</v>
      </c>
      <c r="L17" s="1">
        <v>26555</v>
      </c>
      <c r="M17" s="9">
        <f t="shared" si="1"/>
        <v>30</v>
      </c>
      <c r="N17" s="9">
        <v>2584</v>
      </c>
      <c r="O17" s="1">
        <v>2590</v>
      </c>
      <c r="P17" s="9">
        <f t="shared" si="2"/>
        <v>6</v>
      </c>
      <c r="Q17" s="1">
        <v>0</v>
      </c>
      <c r="R17" s="1">
        <v>0</v>
      </c>
      <c r="S17" s="9">
        <v>5</v>
      </c>
      <c r="T17" s="17" t="s">
        <v>70</v>
      </c>
      <c r="U17" s="1" t="s">
        <v>30</v>
      </c>
      <c r="V17" s="57"/>
    </row>
    <row r="18" spans="1:22" ht="19.5" customHeight="1">
      <c r="A18" s="99" t="s">
        <v>72</v>
      </c>
      <c r="B18" s="111" t="s">
        <v>110</v>
      </c>
      <c r="C18" s="111" t="s">
        <v>109</v>
      </c>
      <c r="D18" s="1" t="s">
        <v>71</v>
      </c>
      <c r="E18" s="63"/>
      <c r="F18" s="63"/>
      <c r="G18" s="1" t="s">
        <v>24</v>
      </c>
      <c r="H18" s="9">
        <v>55758</v>
      </c>
      <c r="I18" s="1">
        <v>55811</v>
      </c>
      <c r="J18" s="9">
        <f t="shared" si="0"/>
        <v>53</v>
      </c>
      <c r="K18" s="9">
        <v>26555</v>
      </c>
      <c r="L18" s="1">
        <v>26589</v>
      </c>
      <c r="M18" s="9">
        <f t="shared" si="1"/>
        <v>34</v>
      </c>
      <c r="N18" s="9">
        <v>2590</v>
      </c>
      <c r="O18" s="1">
        <v>2596</v>
      </c>
      <c r="P18" s="9">
        <f t="shared" si="2"/>
        <v>6</v>
      </c>
      <c r="Q18" s="1">
        <v>0</v>
      </c>
      <c r="R18" s="1">
        <v>0</v>
      </c>
      <c r="S18" s="9">
        <v>5</v>
      </c>
      <c r="T18" s="17" t="s">
        <v>70</v>
      </c>
      <c r="U18" s="1" t="s">
        <v>30</v>
      </c>
      <c r="V18" s="57"/>
    </row>
    <row r="19" spans="1:22" ht="19.5" customHeight="1">
      <c r="A19" s="99" t="s">
        <v>78</v>
      </c>
      <c r="B19" s="111" t="s">
        <v>111</v>
      </c>
      <c r="C19" s="111" t="s">
        <v>112</v>
      </c>
      <c r="D19" s="1">
        <v>25</v>
      </c>
      <c r="E19" s="63"/>
      <c r="F19" s="63"/>
      <c r="G19" s="1" t="s">
        <v>24</v>
      </c>
      <c r="H19" s="9">
        <v>55811</v>
      </c>
      <c r="I19" s="1">
        <v>55852</v>
      </c>
      <c r="J19" s="9">
        <f t="shared" si="0"/>
        <v>41</v>
      </c>
      <c r="K19" s="9">
        <v>26589</v>
      </c>
      <c r="L19" s="1">
        <v>26620</v>
      </c>
      <c r="M19" s="9">
        <f t="shared" si="1"/>
        <v>31</v>
      </c>
      <c r="N19" s="9">
        <v>2596</v>
      </c>
      <c r="O19" s="1">
        <v>2602</v>
      </c>
      <c r="P19" s="9">
        <f t="shared" si="2"/>
        <v>6</v>
      </c>
      <c r="Q19" s="1">
        <v>0</v>
      </c>
      <c r="R19" s="1">
        <v>0</v>
      </c>
      <c r="S19" s="9">
        <v>3</v>
      </c>
      <c r="T19" s="102" t="s">
        <v>84</v>
      </c>
      <c r="U19" s="1" t="s">
        <v>30</v>
      </c>
      <c r="V19" s="57"/>
    </row>
    <row r="20" spans="1:22" ht="19.5" customHeight="1">
      <c r="A20" s="98" t="s">
        <v>79</v>
      </c>
      <c r="B20" s="111" t="s">
        <v>113</v>
      </c>
      <c r="C20" s="111" t="s">
        <v>114</v>
      </c>
      <c r="D20" s="1" t="s">
        <v>80</v>
      </c>
      <c r="E20" s="63"/>
      <c r="F20" s="63"/>
      <c r="G20" s="1" t="s">
        <v>24</v>
      </c>
      <c r="H20" s="9">
        <v>55852</v>
      </c>
      <c r="I20" s="1">
        <v>55870</v>
      </c>
      <c r="J20" s="9">
        <f t="shared" si="0"/>
        <v>18</v>
      </c>
      <c r="K20" s="9">
        <v>26620</v>
      </c>
      <c r="L20" s="1">
        <v>26644</v>
      </c>
      <c r="M20" s="9">
        <f t="shared" si="1"/>
        <v>24</v>
      </c>
      <c r="N20" s="9">
        <v>2602</v>
      </c>
      <c r="O20" s="1">
        <v>2608</v>
      </c>
      <c r="P20" s="9">
        <f t="shared" si="2"/>
        <v>6</v>
      </c>
      <c r="Q20" s="1">
        <v>0</v>
      </c>
      <c r="R20" s="1">
        <v>0</v>
      </c>
      <c r="S20" s="9">
        <v>5</v>
      </c>
      <c r="T20" s="102" t="s">
        <v>84</v>
      </c>
      <c r="U20" s="103" t="s">
        <v>30</v>
      </c>
      <c r="V20" s="57"/>
    </row>
    <row r="21" spans="1:22" ht="19.5" customHeight="1">
      <c r="A21" s="104" t="s">
        <v>82</v>
      </c>
      <c r="B21" s="111" t="s">
        <v>115</v>
      </c>
      <c r="C21" s="111" t="s">
        <v>116</v>
      </c>
      <c r="D21" s="1">
        <v>26</v>
      </c>
      <c r="E21" s="63"/>
      <c r="F21" s="63"/>
      <c r="G21" s="103" t="s">
        <v>24</v>
      </c>
      <c r="H21" s="9">
        <v>55870</v>
      </c>
      <c r="I21" s="1">
        <v>55898</v>
      </c>
      <c r="J21" s="9">
        <f t="shared" si="0"/>
        <v>28</v>
      </c>
      <c r="K21" s="9">
        <v>26644</v>
      </c>
      <c r="L21" s="1">
        <v>26668</v>
      </c>
      <c r="M21" s="9">
        <f t="shared" si="1"/>
        <v>24</v>
      </c>
      <c r="N21" s="9">
        <v>2608</v>
      </c>
      <c r="O21" s="1">
        <v>2614</v>
      </c>
      <c r="P21" s="9">
        <f t="shared" si="2"/>
        <v>6</v>
      </c>
      <c r="Q21" s="1">
        <v>0</v>
      </c>
      <c r="R21" s="1">
        <v>0</v>
      </c>
      <c r="S21" s="9">
        <v>6</v>
      </c>
      <c r="T21" s="102" t="s">
        <v>83</v>
      </c>
      <c r="U21" s="1" t="s">
        <v>30</v>
      </c>
      <c r="V21" s="57"/>
    </row>
    <row r="22" spans="1:22" ht="19.5" customHeight="1">
      <c r="A22" s="98" t="s">
        <v>87</v>
      </c>
      <c r="B22" s="111" t="s">
        <v>115</v>
      </c>
      <c r="C22" s="111" t="s">
        <v>112</v>
      </c>
      <c r="D22" s="1" t="s">
        <v>88</v>
      </c>
      <c r="E22" s="63"/>
      <c r="F22" s="63"/>
      <c r="G22" s="1" t="s">
        <v>24</v>
      </c>
      <c r="H22" s="9">
        <v>55898</v>
      </c>
      <c r="I22" s="1">
        <v>55923</v>
      </c>
      <c r="J22" s="9">
        <f t="shared" si="0"/>
        <v>25</v>
      </c>
      <c r="K22" s="9">
        <v>26668</v>
      </c>
      <c r="L22" s="1">
        <v>26694</v>
      </c>
      <c r="M22" s="9">
        <f t="shared" si="1"/>
        <v>26</v>
      </c>
      <c r="N22" s="9">
        <v>2614</v>
      </c>
      <c r="O22" s="1">
        <v>2621</v>
      </c>
      <c r="P22" s="9">
        <f t="shared" si="2"/>
        <v>7</v>
      </c>
      <c r="Q22" s="1">
        <v>0</v>
      </c>
      <c r="R22" s="1">
        <v>0</v>
      </c>
      <c r="S22" s="9">
        <v>7</v>
      </c>
      <c r="T22" s="17" t="s">
        <v>83</v>
      </c>
      <c r="U22" s="1" t="s">
        <v>30</v>
      </c>
      <c r="V22" s="57"/>
    </row>
    <row r="23" spans="1:22" ht="19.5" customHeight="1">
      <c r="A23" s="98" t="s">
        <v>89</v>
      </c>
      <c r="B23" s="111" t="s">
        <v>115</v>
      </c>
      <c r="C23" s="111" t="s">
        <v>117</v>
      </c>
      <c r="D23" s="1">
        <v>27</v>
      </c>
      <c r="E23" s="63"/>
      <c r="F23" s="63"/>
      <c r="G23" s="1" t="s">
        <v>24</v>
      </c>
      <c r="H23" s="9">
        <v>55923</v>
      </c>
      <c r="I23" s="1">
        <v>55966</v>
      </c>
      <c r="J23" s="9">
        <f t="shared" si="0"/>
        <v>43</v>
      </c>
      <c r="K23" s="9">
        <v>26694</v>
      </c>
      <c r="L23" s="1">
        <v>26719</v>
      </c>
      <c r="M23" s="9">
        <f t="shared" si="1"/>
        <v>25</v>
      </c>
      <c r="N23" s="9">
        <v>2621</v>
      </c>
      <c r="O23" s="1">
        <v>2626</v>
      </c>
      <c r="P23" s="9">
        <f t="shared" si="2"/>
        <v>5</v>
      </c>
      <c r="Q23" s="1">
        <v>0</v>
      </c>
      <c r="R23" s="1">
        <v>0</v>
      </c>
      <c r="S23" s="9">
        <v>5</v>
      </c>
      <c r="T23" s="17" t="s">
        <v>90</v>
      </c>
      <c r="U23" s="1" t="s">
        <v>30</v>
      </c>
      <c r="V23" s="57"/>
    </row>
    <row r="24" spans="1:22" ht="19.5" customHeight="1">
      <c r="A24" s="2">
        <v>26</v>
      </c>
      <c r="B24" s="111" t="s">
        <v>118</v>
      </c>
      <c r="C24" s="111" t="s">
        <v>119</v>
      </c>
      <c r="D24" s="1" t="s">
        <v>95</v>
      </c>
      <c r="E24" s="63"/>
      <c r="F24" s="63"/>
      <c r="G24" s="1" t="s">
        <v>24</v>
      </c>
      <c r="H24" s="9">
        <v>55966</v>
      </c>
      <c r="I24" s="1">
        <v>56030</v>
      </c>
      <c r="J24" s="9">
        <f t="shared" si="0"/>
        <v>64</v>
      </c>
      <c r="K24" s="9">
        <v>26719</v>
      </c>
      <c r="L24" s="1">
        <v>26747</v>
      </c>
      <c r="M24" s="9">
        <f t="shared" si="1"/>
        <v>28</v>
      </c>
      <c r="N24" s="9">
        <v>2626</v>
      </c>
      <c r="O24" s="1">
        <v>2628</v>
      </c>
      <c r="P24" s="9">
        <f t="shared" si="2"/>
        <v>2</v>
      </c>
      <c r="Q24" s="106">
        <v>281</v>
      </c>
      <c r="R24" s="1">
        <v>0</v>
      </c>
      <c r="S24" s="9">
        <v>0</v>
      </c>
      <c r="T24" s="17" t="s">
        <v>96</v>
      </c>
      <c r="U24" s="1" t="s">
        <v>53</v>
      </c>
      <c r="V24" s="57"/>
    </row>
    <row r="25" spans="1:22" ht="19.5" customHeight="1">
      <c r="A25" s="2"/>
      <c r="B25" s="76"/>
      <c r="C25" s="76"/>
      <c r="D25" s="1"/>
      <c r="E25" s="63"/>
      <c r="F25" s="63"/>
      <c r="G25" s="1"/>
      <c r="H25" s="9"/>
      <c r="I25" s="1"/>
      <c r="J25" s="9">
        <f t="shared" si="0"/>
        <v>0</v>
      </c>
      <c r="K25" s="9"/>
      <c r="L25" s="1"/>
      <c r="M25" s="9">
        <f t="shared" si="1"/>
        <v>0</v>
      </c>
      <c r="N25" s="9"/>
      <c r="O25" s="1"/>
      <c r="P25" s="9">
        <f t="shared" si="2"/>
        <v>0</v>
      </c>
      <c r="Q25" s="1"/>
      <c r="R25" s="1"/>
      <c r="S25" s="9"/>
      <c r="T25" s="17"/>
      <c r="U25" s="1"/>
      <c r="V25" s="57"/>
    </row>
    <row r="26" spans="1:22" ht="19.5" customHeight="1">
      <c r="A26" s="2"/>
      <c r="B26" s="76"/>
      <c r="C26" s="76"/>
      <c r="D26" s="1"/>
      <c r="E26" s="63"/>
      <c r="F26" s="63"/>
      <c r="G26" s="1"/>
      <c r="H26" s="9"/>
      <c r="I26" s="1"/>
      <c r="J26" s="9">
        <f t="shared" si="0"/>
        <v>0</v>
      </c>
      <c r="K26" s="9"/>
      <c r="L26" s="1"/>
      <c r="M26" s="9">
        <f t="shared" si="1"/>
        <v>0</v>
      </c>
      <c r="N26" s="9"/>
      <c r="O26" s="1"/>
      <c r="P26" s="9">
        <f t="shared" si="2"/>
        <v>0</v>
      </c>
      <c r="Q26" s="1"/>
      <c r="R26" s="1"/>
      <c r="S26" s="9"/>
      <c r="T26" s="17"/>
      <c r="U26" s="1"/>
      <c r="V26" s="57"/>
    </row>
    <row r="27" spans="1:22" ht="19.5" customHeight="1">
      <c r="A27" s="2"/>
      <c r="B27" s="76"/>
      <c r="C27" s="76"/>
      <c r="D27" s="1"/>
      <c r="E27" s="63"/>
      <c r="F27" s="63"/>
      <c r="G27" s="1"/>
      <c r="H27" s="9"/>
      <c r="I27" s="1"/>
      <c r="J27" s="9">
        <f t="shared" si="0"/>
        <v>0</v>
      </c>
      <c r="K27" s="9"/>
      <c r="L27" s="1"/>
      <c r="M27" s="9">
        <f t="shared" si="1"/>
        <v>0</v>
      </c>
      <c r="N27" s="9"/>
      <c r="O27" s="1"/>
      <c r="P27" s="9">
        <f t="shared" si="2"/>
        <v>0</v>
      </c>
      <c r="Q27" s="1"/>
      <c r="R27" s="1"/>
      <c r="S27" s="9"/>
      <c r="T27" s="17"/>
      <c r="U27" s="1"/>
      <c r="V27" s="57"/>
    </row>
    <row r="28" spans="1:22" ht="19.5" customHeight="1">
      <c r="A28" s="2"/>
      <c r="B28" s="76"/>
      <c r="C28" s="76"/>
      <c r="D28" s="1"/>
      <c r="E28" s="63"/>
      <c r="F28" s="63"/>
      <c r="G28" s="1"/>
      <c r="H28" s="9"/>
      <c r="I28" s="1"/>
      <c r="J28" s="9">
        <f t="shared" si="0"/>
        <v>0</v>
      </c>
      <c r="K28" s="9"/>
      <c r="L28" s="1"/>
      <c r="M28" s="9">
        <f t="shared" si="1"/>
        <v>0</v>
      </c>
      <c r="N28" s="9"/>
      <c r="O28" s="1"/>
      <c r="P28" s="9">
        <f t="shared" si="2"/>
        <v>0</v>
      </c>
      <c r="Q28" s="1"/>
      <c r="R28" s="1"/>
      <c r="S28" s="9"/>
      <c r="T28" s="17"/>
      <c r="U28" s="1"/>
      <c r="V28" s="57"/>
    </row>
    <row r="29" spans="1:22" ht="19.5" customHeight="1">
      <c r="A29" s="2"/>
      <c r="B29" s="76"/>
      <c r="C29" s="76"/>
      <c r="D29" s="1"/>
      <c r="E29" s="63"/>
      <c r="F29" s="63"/>
      <c r="G29" s="1"/>
      <c r="H29" s="9"/>
      <c r="I29" s="1"/>
      <c r="J29" s="9">
        <f t="shared" si="0"/>
        <v>0</v>
      </c>
      <c r="K29" s="9"/>
      <c r="L29" s="1"/>
      <c r="M29" s="9">
        <f t="shared" si="1"/>
        <v>0</v>
      </c>
      <c r="N29" s="9"/>
      <c r="O29" s="1"/>
      <c r="P29" s="9">
        <f t="shared" si="2"/>
        <v>0</v>
      </c>
      <c r="Q29" s="1"/>
      <c r="R29" s="1"/>
      <c r="S29" s="9"/>
      <c r="T29" s="17"/>
      <c r="U29" s="1"/>
      <c r="V29" s="57"/>
    </row>
    <row r="30" spans="1:22" ht="19.5" customHeight="1">
      <c r="A30" s="2"/>
      <c r="B30" s="76"/>
      <c r="C30" s="76"/>
      <c r="D30" s="1"/>
      <c r="E30" s="63"/>
      <c r="F30" s="63"/>
      <c r="G30" s="1"/>
      <c r="H30" s="9"/>
      <c r="I30" s="1"/>
      <c r="J30" s="9">
        <f t="shared" si="0"/>
        <v>0</v>
      </c>
      <c r="K30" s="9"/>
      <c r="L30" s="1"/>
      <c r="M30" s="9">
        <f t="shared" si="1"/>
        <v>0</v>
      </c>
      <c r="N30" s="9"/>
      <c r="O30" s="1"/>
      <c r="P30" s="9">
        <f t="shared" si="2"/>
        <v>0</v>
      </c>
      <c r="Q30" s="1"/>
      <c r="R30" s="1"/>
      <c r="S30" s="9"/>
      <c r="T30" s="17"/>
      <c r="U30" s="1"/>
      <c r="V30" s="57"/>
    </row>
    <row r="31" spans="1:22" ht="19.5" customHeight="1" thickBot="1">
      <c r="A31" s="6"/>
      <c r="B31" s="77"/>
      <c r="C31" s="77"/>
      <c r="D31" s="7"/>
      <c r="E31" s="64"/>
      <c r="F31" s="64"/>
      <c r="G31" s="7"/>
      <c r="H31" s="9"/>
      <c r="I31" s="7"/>
      <c r="J31" s="9">
        <f t="shared" si="0"/>
        <v>0</v>
      </c>
      <c r="K31" s="9"/>
      <c r="L31" s="7"/>
      <c r="M31" s="9">
        <f t="shared" si="1"/>
        <v>0</v>
      </c>
      <c r="N31" s="9"/>
      <c r="O31" s="7"/>
      <c r="P31" s="9">
        <f t="shared" si="2"/>
        <v>0</v>
      </c>
      <c r="Q31" s="4"/>
      <c r="R31" s="4"/>
      <c r="S31" s="9"/>
      <c r="T31" s="18"/>
      <c r="U31" s="7"/>
      <c r="V31" s="58"/>
    </row>
    <row r="32" spans="1:22" ht="19.5" customHeight="1" thickBot="1" thickTop="1">
      <c r="A32" s="135" t="s">
        <v>16</v>
      </c>
      <c r="B32" s="136"/>
      <c r="C32" s="136"/>
      <c r="D32" s="137"/>
      <c r="E32" s="65" t="s">
        <v>17</v>
      </c>
      <c r="F32" s="66" t="s">
        <v>17</v>
      </c>
      <c r="G32" s="12" t="s">
        <v>17</v>
      </c>
      <c r="H32" s="14">
        <f>MAX(I9:I31)</f>
        <v>56030</v>
      </c>
      <c r="I32" s="13" t="s">
        <v>17</v>
      </c>
      <c r="J32" s="40">
        <f>SUM(J10:J31)</f>
        <v>863</v>
      </c>
      <c r="K32" s="14">
        <f>MAX(L9:L31)</f>
        <v>26747</v>
      </c>
      <c r="L32" s="13" t="s">
        <v>17</v>
      </c>
      <c r="M32" s="40">
        <f>SUM(M10:M31)</f>
        <v>484</v>
      </c>
      <c r="N32" s="14">
        <f>MAX(O9:O31)</f>
        <v>2628</v>
      </c>
      <c r="O32" s="34" t="s">
        <v>17</v>
      </c>
      <c r="P32" s="41">
        <f>SUM(P10:P31)</f>
        <v>80</v>
      </c>
      <c r="Q32" s="42">
        <f>SUM(Q10:Q31)</f>
        <v>728</v>
      </c>
      <c r="R32" s="46" t="s">
        <v>18</v>
      </c>
      <c r="S32" s="45">
        <f>SUM(S10:S31)</f>
        <v>58</v>
      </c>
      <c r="T32" s="29" t="s">
        <v>33</v>
      </c>
      <c r="U32" s="24">
        <v>12</v>
      </c>
      <c r="V32" s="23" t="s">
        <v>45</v>
      </c>
    </row>
    <row r="33" spans="1:22" ht="14.25" thickBot="1" thickTop="1">
      <c r="A33" s="156" t="s">
        <v>35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36" t="s">
        <v>43</v>
      </c>
      <c r="S33" s="28" t="s">
        <v>42</v>
      </c>
      <c r="T33" s="129" t="s">
        <v>66</v>
      </c>
      <c r="U33" s="129"/>
      <c r="V33" s="130"/>
    </row>
    <row r="34" spans="1:22" ht="14.25" thickBot="1" thickTop="1">
      <c r="A34" s="15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78">
        <f>M32+S34</f>
        <v>542</v>
      </c>
      <c r="S34" s="44">
        <f>S32*1</f>
        <v>58</v>
      </c>
      <c r="T34" s="131"/>
      <c r="U34" s="131"/>
      <c r="V34" s="132"/>
    </row>
    <row r="35" spans="1:22" ht="14.25" thickBot="1" thickTop="1">
      <c r="A35" s="157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31"/>
      <c r="S35" s="88"/>
      <c r="T35" s="133"/>
      <c r="U35" s="133"/>
      <c r="V35" s="134"/>
    </row>
    <row r="36" spans="1:22" ht="13.5" thickTop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13.5" thickBo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6" ht="25.5" customHeight="1" thickBot="1" thickTop="1">
      <c r="A38" s="158" t="s">
        <v>81</v>
      </c>
      <c r="B38" s="159"/>
      <c r="C38" s="159"/>
      <c r="D38" s="159"/>
      <c r="E38" s="160"/>
      <c r="F38" s="82"/>
    </row>
    <row r="39" spans="1:5" ht="66.75" customHeight="1" thickBot="1" thickTop="1">
      <c r="A39" s="83" t="s">
        <v>73</v>
      </c>
      <c r="B39" s="86" t="s">
        <v>74</v>
      </c>
      <c r="C39" s="84" t="s">
        <v>75</v>
      </c>
      <c r="D39" s="89" t="s">
        <v>76</v>
      </c>
      <c r="E39" s="85" t="s">
        <v>77</v>
      </c>
    </row>
    <row r="40" spans="1:5" ht="24.75" customHeight="1" thickBot="1" thickTop="1">
      <c r="A40" s="91">
        <f>SUM(M17:M31)+14</f>
        <v>236</v>
      </c>
      <c r="B40" s="90">
        <f>SUM(S17:S31)</f>
        <v>36</v>
      </c>
      <c r="C40" s="101">
        <f>A40+B40</f>
        <v>272</v>
      </c>
      <c r="D40" s="92">
        <f>440-C40</f>
        <v>168</v>
      </c>
      <c r="E40" s="93">
        <f>SUM(P17:P31)*12+18</f>
        <v>546</v>
      </c>
    </row>
    <row r="41" spans="1:5" ht="13.5" thickTop="1">
      <c r="A41" s="81"/>
      <c r="B41" s="81"/>
      <c r="C41" s="81"/>
      <c r="D41" s="81"/>
      <c r="E41" s="81"/>
    </row>
  </sheetData>
  <sheetProtection/>
  <mergeCells count="30">
    <mergeCell ref="T5:T7"/>
    <mergeCell ref="U5:U7"/>
    <mergeCell ref="K5:L7"/>
    <mergeCell ref="A9:C9"/>
    <mergeCell ref="A32:D32"/>
    <mergeCell ref="R5:R7"/>
    <mergeCell ref="S5:S7"/>
    <mergeCell ref="E5:F7"/>
    <mergeCell ref="G5:G7"/>
    <mergeCell ref="J5:J7"/>
    <mergeCell ref="B5:B7"/>
    <mergeCell ref="C5:C7"/>
    <mergeCell ref="D5:D7"/>
    <mergeCell ref="H5:I7"/>
    <mergeCell ref="A38:E38"/>
    <mergeCell ref="A36:V37"/>
    <mergeCell ref="A33:Q35"/>
    <mergeCell ref="T33:V35"/>
    <mergeCell ref="V5:V7"/>
    <mergeCell ref="A8:V8"/>
    <mergeCell ref="M5:M7"/>
    <mergeCell ref="N5:O7"/>
    <mergeCell ref="Q5:Q7"/>
    <mergeCell ref="P5:P7"/>
    <mergeCell ref="A1:D1"/>
    <mergeCell ref="E1:F1"/>
    <mergeCell ref="A2:V3"/>
    <mergeCell ref="A4:D4"/>
    <mergeCell ref="T1:V1"/>
    <mergeCell ref="A5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4">
      <selection activeCell="P32" sqref="P32"/>
    </sheetView>
  </sheetViews>
  <sheetFormatPr defaultColWidth="9.140625" defaultRowHeight="12.75"/>
  <cols>
    <col min="7" max="7" width="11.57421875" style="0" customWidth="1"/>
    <col min="16" max="16" width="5.00390625" style="0" customWidth="1"/>
    <col min="17" max="17" width="11.8515625" style="0" customWidth="1"/>
    <col min="20" max="20" width="30.7109375" style="0" customWidth="1"/>
    <col min="21" max="21" width="11.28125" style="0" customWidth="1"/>
    <col min="22" max="22" width="10.00390625" style="0" customWidth="1"/>
  </cols>
  <sheetData>
    <row r="1" spans="1:22" ht="13.5" thickTop="1">
      <c r="A1" s="122" t="s">
        <v>21</v>
      </c>
      <c r="B1" s="123"/>
      <c r="C1" s="123"/>
      <c r="D1" s="123"/>
      <c r="E1" s="123" t="s">
        <v>94</v>
      </c>
      <c r="F1" s="12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3"/>
      <c r="U1" s="123"/>
      <c r="V1" s="126"/>
    </row>
    <row r="2" spans="1:22" ht="12.75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1:22" ht="12.75">
      <c r="A4" s="124" t="s">
        <v>86</v>
      </c>
      <c r="B4" s="125"/>
      <c r="C4" s="125"/>
      <c r="D4" s="12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 customHeight="1">
      <c r="A5" s="138" t="s">
        <v>0</v>
      </c>
      <c r="B5" s="139" t="s">
        <v>1</v>
      </c>
      <c r="C5" s="139" t="s">
        <v>2</v>
      </c>
      <c r="D5" s="139" t="s">
        <v>4</v>
      </c>
      <c r="E5" s="139" t="s">
        <v>3</v>
      </c>
      <c r="F5" s="139"/>
      <c r="G5" s="139" t="s">
        <v>5</v>
      </c>
      <c r="H5" s="139" t="s">
        <v>6</v>
      </c>
      <c r="I5" s="139"/>
      <c r="J5" s="139" t="s">
        <v>7</v>
      </c>
      <c r="K5" s="149" t="s">
        <v>48</v>
      </c>
      <c r="L5" s="139"/>
      <c r="M5" s="139" t="s">
        <v>10</v>
      </c>
      <c r="N5" s="139" t="s">
        <v>8</v>
      </c>
      <c r="O5" s="139"/>
      <c r="P5" s="150" t="s">
        <v>38</v>
      </c>
      <c r="Q5" s="151" t="s">
        <v>37</v>
      </c>
      <c r="R5" s="139" t="s">
        <v>9</v>
      </c>
      <c r="S5" s="139" t="s">
        <v>12</v>
      </c>
      <c r="T5" s="139" t="s">
        <v>13</v>
      </c>
      <c r="U5" s="139" t="s">
        <v>14</v>
      </c>
      <c r="V5" s="148" t="s">
        <v>15</v>
      </c>
    </row>
    <row r="6" spans="1:22" ht="12.7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52"/>
      <c r="Q6" s="153"/>
      <c r="R6" s="139"/>
      <c r="S6" s="139"/>
      <c r="T6" s="139"/>
      <c r="U6" s="139"/>
      <c r="V6" s="148"/>
    </row>
    <row r="7" spans="1:22" ht="12.7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54"/>
      <c r="Q7" s="155"/>
      <c r="R7" s="139"/>
      <c r="S7" s="139"/>
      <c r="T7" s="139"/>
      <c r="U7" s="139"/>
      <c r="V7" s="148"/>
    </row>
    <row r="8" spans="1:22" ht="4.5" customHeight="1" thickBot="1">
      <c r="A8" s="141"/>
      <c r="B8" s="142"/>
      <c r="C8" s="142"/>
      <c r="D8" s="142"/>
      <c r="E8" s="142"/>
      <c r="F8" s="143"/>
      <c r="G8" s="142"/>
      <c r="H8" s="142"/>
      <c r="I8" s="143"/>
      <c r="J8" s="142"/>
      <c r="K8" s="142"/>
      <c r="L8" s="143"/>
      <c r="M8" s="142"/>
      <c r="N8" s="142"/>
      <c r="O8" s="143"/>
      <c r="P8" s="143"/>
      <c r="Q8" s="142"/>
      <c r="R8" s="142"/>
      <c r="S8" s="142"/>
      <c r="T8" s="142"/>
      <c r="U8" s="142"/>
      <c r="V8" s="144"/>
    </row>
    <row r="9" spans="1:22" ht="19.5" customHeight="1" thickBot="1" thickTop="1">
      <c r="A9" s="145" t="s">
        <v>47</v>
      </c>
      <c r="B9" s="146"/>
      <c r="C9" s="147"/>
      <c r="D9" s="3" t="s">
        <v>17</v>
      </c>
      <c r="E9" s="59" t="s">
        <v>17</v>
      </c>
      <c r="F9" s="60" t="s">
        <v>17</v>
      </c>
      <c r="G9" s="5" t="s">
        <v>17</v>
      </c>
      <c r="H9" s="8" t="s">
        <v>17</v>
      </c>
      <c r="I9" s="117">
        <v>91668</v>
      </c>
      <c r="J9" s="5" t="s">
        <v>17</v>
      </c>
      <c r="K9" s="8" t="s">
        <v>17</v>
      </c>
      <c r="L9" s="47">
        <v>45143</v>
      </c>
      <c r="M9" s="5" t="s">
        <v>17</v>
      </c>
      <c r="N9" s="8" t="s">
        <v>17</v>
      </c>
      <c r="O9" s="47">
        <v>4986</v>
      </c>
      <c r="P9" s="54" t="s">
        <v>17</v>
      </c>
      <c r="Q9" s="53" t="s">
        <v>17</v>
      </c>
      <c r="R9" s="53" t="s">
        <v>17</v>
      </c>
      <c r="S9" s="53" t="s">
        <v>17</v>
      </c>
      <c r="T9" s="53" t="s">
        <v>17</v>
      </c>
      <c r="U9" s="53" t="s">
        <v>17</v>
      </c>
      <c r="V9" s="55" t="s">
        <v>17</v>
      </c>
    </row>
    <row r="10" spans="1:22" ht="19.5" customHeight="1" thickTop="1">
      <c r="A10" s="112">
        <v>26</v>
      </c>
      <c r="B10" s="110"/>
      <c r="C10" s="107"/>
      <c r="D10" s="9" t="s">
        <v>124</v>
      </c>
      <c r="E10" s="61"/>
      <c r="F10" s="62"/>
      <c r="G10" s="9" t="s">
        <v>91</v>
      </c>
      <c r="H10" s="116">
        <v>91692</v>
      </c>
      <c r="I10" s="9">
        <v>92064</v>
      </c>
      <c r="J10" s="9">
        <f aca="true" t="shared" si="0" ref="J10:J31">$I10-$H10</f>
        <v>372</v>
      </c>
      <c r="K10" s="9">
        <v>45190</v>
      </c>
      <c r="L10" s="9">
        <v>45322</v>
      </c>
      <c r="M10" s="9">
        <f>$L10-$K10</f>
        <v>132</v>
      </c>
      <c r="N10" s="9">
        <v>4986</v>
      </c>
      <c r="O10" s="9">
        <v>4994</v>
      </c>
      <c r="P10" s="9">
        <f aca="true" t="shared" si="1" ref="P10:P31">$O10-$N10</f>
        <v>8</v>
      </c>
      <c r="Q10" s="9" t="s">
        <v>121</v>
      </c>
      <c r="R10" s="9">
        <v>0</v>
      </c>
      <c r="S10" s="9">
        <v>0</v>
      </c>
      <c r="T10" s="22" t="s">
        <v>92</v>
      </c>
      <c r="U10" s="9" t="s">
        <v>93</v>
      </c>
      <c r="V10" s="56"/>
    </row>
    <row r="11" spans="1:22" ht="19.5" customHeight="1">
      <c r="A11" s="115" t="s">
        <v>125</v>
      </c>
      <c r="B11" s="108" t="s">
        <v>122</v>
      </c>
      <c r="C11" s="108" t="s">
        <v>123</v>
      </c>
      <c r="D11" s="1">
        <v>30</v>
      </c>
      <c r="E11" s="63"/>
      <c r="F11" s="63"/>
      <c r="G11" s="1" t="s">
        <v>24</v>
      </c>
      <c r="H11" s="9">
        <v>92064</v>
      </c>
      <c r="I11" s="1">
        <v>92089</v>
      </c>
      <c r="J11" s="9">
        <f t="shared" si="0"/>
        <v>25</v>
      </c>
      <c r="K11" s="9">
        <v>45322</v>
      </c>
      <c r="L11" s="1">
        <v>45344</v>
      </c>
      <c r="M11" s="9">
        <f aca="true" t="shared" si="2" ref="M11:M31">$L11-$K11</f>
        <v>22</v>
      </c>
      <c r="N11" s="9">
        <v>4994</v>
      </c>
      <c r="O11" s="1">
        <v>4997</v>
      </c>
      <c r="P11" s="9">
        <f t="shared" si="1"/>
        <v>3</v>
      </c>
      <c r="Q11" s="1">
        <v>0</v>
      </c>
      <c r="R11" s="1">
        <v>0</v>
      </c>
      <c r="S11" s="9">
        <v>3</v>
      </c>
      <c r="T11" s="17" t="s">
        <v>90</v>
      </c>
      <c r="U11" s="9"/>
      <c r="V11" s="57"/>
    </row>
    <row r="12" spans="1:22" ht="19.5" customHeight="1">
      <c r="A12" s="115" t="s">
        <v>126</v>
      </c>
      <c r="B12" s="108" t="s">
        <v>130</v>
      </c>
      <c r="C12" s="108" t="s">
        <v>131</v>
      </c>
      <c r="D12" s="103" t="s">
        <v>127</v>
      </c>
      <c r="E12" s="63"/>
      <c r="F12" s="63"/>
      <c r="G12" s="103" t="s">
        <v>24</v>
      </c>
      <c r="H12" s="9">
        <v>92089</v>
      </c>
      <c r="I12" s="1">
        <v>92159</v>
      </c>
      <c r="J12" s="9">
        <f t="shared" si="0"/>
        <v>70</v>
      </c>
      <c r="K12" s="9">
        <v>45344</v>
      </c>
      <c r="L12" s="1">
        <v>45375</v>
      </c>
      <c r="M12" s="9">
        <f t="shared" si="2"/>
        <v>31</v>
      </c>
      <c r="N12" s="9">
        <v>4997</v>
      </c>
      <c r="O12" s="1">
        <v>5002</v>
      </c>
      <c r="P12" s="9">
        <f t="shared" si="1"/>
        <v>5</v>
      </c>
      <c r="Q12" s="1">
        <v>0</v>
      </c>
      <c r="R12" s="1">
        <v>0</v>
      </c>
      <c r="S12" s="9">
        <v>0</v>
      </c>
      <c r="T12" s="102" t="s">
        <v>128</v>
      </c>
      <c r="U12" s="9"/>
      <c r="V12" s="57"/>
    </row>
    <row r="13" spans="1:22" ht="19.5" customHeight="1">
      <c r="A13" s="115" t="s">
        <v>129</v>
      </c>
      <c r="B13" s="108" t="s">
        <v>130</v>
      </c>
      <c r="C13" s="108" t="s">
        <v>130</v>
      </c>
      <c r="D13" s="1">
        <v>31</v>
      </c>
      <c r="E13" s="63"/>
      <c r="F13" s="63"/>
      <c r="G13" s="1" t="s">
        <v>24</v>
      </c>
      <c r="H13" s="9">
        <v>92159</v>
      </c>
      <c r="I13" s="1">
        <v>92235</v>
      </c>
      <c r="J13" s="9">
        <f t="shared" si="0"/>
        <v>76</v>
      </c>
      <c r="K13" s="9">
        <v>45375</v>
      </c>
      <c r="L13" s="1">
        <v>45411</v>
      </c>
      <c r="M13" s="9">
        <f t="shared" si="2"/>
        <v>36</v>
      </c>
      <c r="N13" s="9">
        <v>5002</v>
      </c>
      <c r="O13" s="1">
        <v>5007</v>
      </c>
      <c r="P13" s="9">
        <f t="shared" si="1"/>
        <v>5</v>
      </c>
      <c r="Q13" s="1">
        <v>0</v>
      </c>
      <c r="R13" s="1">
        <v>0</v>
      </c>
      <c r="S13" s="9">
        <v>0</v>
      </c>
      <c r="T13" s="17" t="s">
        <v>128</v>
      </c>
      <c r="U13" s="9"/>
      <c r="V13" s="57"/>
    </row>
    <row r="14" spans="1:22" ht="19.5" customHeight="1">
      <c r="A14" s="113"/>
      <c r="B14" s="108"/>
      <c r="C14" s="108"/>
      <c r="D14" s="1"/>
      <c r="E14" s="63"/>
      <c r="F14" s="63"/>
      <c r="G14" s="1"/>
      <c r="H14" s="9"/>
      <c r="I14" s="1"/>
      <c r="J14" s="9">
        <f t="shared" si="0"/>
        <v>0</v>
      </c>
      <c r="K14" s="9"/>
      <c r="L14" s="1"/>
      <c r="M14" s="9">
        <f t="shared" si="2"/>
        <v>0</v>
      </c>
      <c r="N14" s="9"/>
      <c r="O14" s="1"/>
      <c r="P14" s="9">
        <f t="shared" si="1"/>
        <v>0</v>
      </c>
      <c r="Q14" s="1"/>
      <c r="R14" s="1"/>
      <c r="S14" s="9"/>
      <c r="T14" s="17"/>
      <c r="U14" s="9"/>
      <c r="V14" s="57"/>
    </row>
    <row r="15" spans="1:22" ht="19.5" customHeight="1">
      <c r="A15" s="113"/>
      <c r="B15" s="108"/>
      <c r="C15" s="108"/>
      <c r="D15" s="1"/>
      <c r="E15" s="63"/>
      <c r="F15" s="63"/>
      <c r="G15" s="1"/>
      <c r="H15" s="9"/>
      <c r="I15" s="1"/>
      <c r="J15" s="9">
        <f t="shared" si="0"/>
        <v>0</v>
      </c>
      <c r="K15" s="9"/>
      <c r="L15" s="1"/>
      <c r="M15" s="9">
        <f t="shared" si="2"/>
        <v>0</v>
      </c>
      <c r="N15" s="9"/>
      <c r="O15" s="1"/>
      <c r="P15" s="9">
        <f t="shared" si="1"/>
        <v>0</v>
      </c>
      <c r="Q15" s="1"/>
      <c r="R15" s="1"/>
      <c r="S15" s="9"/>
      <c r="T15" s="17"/>
      <c r="U15" s="1"/>
      <c r="V15" s="57"/>
    </row>
    <row r="16" spans="1:22" ht="19.5" customHeight="1">
      <c r="A16" s="113"/>
      <c r="B16" s="108"/>
      <c r="C16" s="108"/>
      <c r="D16" s="1"/>
      <c r="E16" s="63"/>
      <c r="F16" s="63"/>
      <c r="G16" s="1"/>
      <c r="H16" s="9"/>
      <c r="I16" s="1"/>
      <c r="J16" s="9">
        <f t="shared" si="0"/>
        <v>0</v>
      </c>
      <c r="K16" s="9"/>
      <c r="L16" s="1"/>
      <c r="M16" s="9">
        <f t="shared" si="2"/>
        <v>0</v>
      </c>
      <c r="N16" s="9"/>
      <c r="O16" s="1"/>
      <c r="P16" s="9">
        <f t="shared" si="1"/>
        <v>0</v>
      </c>
      <c r="Q16" s="1"/>
      <c r="R16" s="1"/>
      <c r="S16" s="9"/>
      <c r="T16" s="17"/>
      <c r="U16" s="1"/>
      <c r="V16" s="57"/>
    </row>
    <row r="17" spans="1:22" ht="19.5" customHeight="1">
      <c r="A17" s="113"/>
      <c r="B17" s="108"/>
      <c r="C17" s="108"/>
      <c r="D17" s="1"/>
      <c r="E17" s="63"/>
      <c r="F17" s="63"/>
      <c r="G17" s="1"/>
      <c r="H17" s="9"/>
      <c r="I17" s="1"/>
      <c r="J17" s="9">
        <f t="shared" si="0"/>
        <v>0</v>
      </c>
      <c r="K17" s="9"/>
      <c r="L17" s="1"/>
      <c r="M17" s="9">
        <f t="shared" si="2"/>
        <v>0</v>
      </c>
      <c r="N17" s="9"/>
      <c r="O17" s="1"/>
      <c r="P17" s="9">
        <f t="shared" si="1"/>
        <v>0</v>
      </c>
      <c r="Q17" s="1"/>
      <c r="R17" s="1"/>
      <c r="S17" s="9"/>
      <c r="T17" s="17"/>
      <c r="U17" s="1"/>
      <c r="V17" s="57"/>
    </row>
    <row r="18" spans="1:22" ht="19.5" customHeight="1">
      <c r="A18" s="113"/>
      <c r="B18" s="108"/>
      <c r="C18" s="108"/>
      <c r="D18" s="1"/>
      <c r="E18" s="63"/>
      <c r="F18" s="63"/>
      <c r="G18" s="1"/>
      <c r="H18" s="9"/>
      <c r="I18" s="1"/>
      <c r="J18" s="9">
        <f t="shared" si="0"/>
        <v>0</v>
      </c>
      <c r="K18" s="9"/>
      <c r="L18" s="1"/>
      <c r="M18" s="9">
        <f t="shared" si="2"/>
        <v>0</v>
      </c>
      <c r="N18" s="9"/>
      <c r="O18" s="1"/>
      <c r="P18" s="9">
        <f t="shared" si="1"/>
        <v>0</v>
      </c>
      <c r="Q18" s="1"/>
      <c r="R18" s="1"/>
      <c r="S18" s="9"/>
      <c r="T18" s="17"/>
      <c r="U18" s="1"/>
      <c r="V18" s="57"/>
    </row>
    <row r="19" spans="1:22" ht="19.5" customHeight="1">
      <c r="A19" s="113"/>
      <c r="B19" s="108"/>
      <c r="C19" s="108"/>
      <c r="D19" s="1"/>
      <c r="E19" s="63"/>
      <c r="F19" s="63"/>
      <c r="G19" s="1"/>
      <c r="H19" s="9"/>
      <c r="I19" s="1"/>
      <c r="J19" s="9">
        <f t="shared" si="0"/>
        <v>0</v>
      </c>
      <c r="K19" s="9"/>
      <c r="L19" s="1"/>
      <c r="M19" s="9">
        <f t="shared" si="2"/>
        <v>0</v>
      </c>
      <c r="N19" s="9"/>
      <c r="O19" s="1"/>
      <c r="P19" s="9">
        <f t="shared" si="1"/>
        <v>0</v>
      </c>
      <c r="Q19" s="1"/>
      <c r="R19" s="1"/>
      <c r="S19" s="9"/>
      <c r="T19" s="17"/>
      <c r="U19" s="1"/>
      <c r="V19" s="57"/>
    </row>
    <row r="20" spans="1:22" ht="19.5" customHeight="1">
      <c r="A20" s="113"/>
      <c r="B20" s="108"/>
      <c r="C20" s="108"/>
      <c r="D20" s="1"/>
      <c r="E20" s="63"/>
      <c r="F20" s="63"/>
      <c r="G20" s="1"/>
      <c r="H20" s="9"/>
      <c r="I20" s="1"/>
      <c r="J20" s="9">
        <f t="shared" si="0"/>
        <v>0</v>
      </c>
      <c r="K20" s="9"/>
      <c r="L20" s="1"/>
      <c r="M20" s="9">
        <f t="shared" si="2"/>
        <v>0</v>
      </c>
      <c r="N20" s="9"/>
      <c r="O20" s="1"/>
      <c r="P20" s="9">
        <f t="shared" si="1"/>
        <v>0</v>
      </c>
      <c r="Q20" s="1"/>
      <c r="R20" s="1"/>
      <c r="S20" s="9"/>
      <c r="T20" s="17"/>
      <c r="U20" s="1"/>
      <c r="V20" s="57"/>
    </row>
    <row r="21" spans="1:22" ht="19.5" customHeight="1">
      <c r="A21" s="113"/>
      <c r="B21" s="108"/>
      <c r="C21" s="108"/>
      <c r="D21" s="1"/>
      <c r="E21" s="63"/>
      <c r="F21" s="63"/>
      <c r="G21" s="1"/>
      <c r="H21" s="9"/>
      <c r="I21" s="1"/>
      <c r="J21" s="9">
        <f t="shared" si="0"/>
        <v>0</v>
      </c>
      <c r="K21" s="9"/>
      <c r="L21" s="1"/>
      <c r="M21" s="9">
        <f t="shared" si="2"/>
        <v>0</v>
      </c>
      <c r="N21" s="9"/>
      <c r="O21" s="1"/>
      <c r="P21" s="9">
        <f t="shared" si="1"/>
        <v>0</v>
      </c>
      <c r="Q21" s="1"/>
      <c r="R21" s="1"/>
      <c r="S21" s="9"/>
      <c r="T21" s="17"/>
      <c r="U21" s="1"/>
      <c r="V21" s="57"/>
    </row>
    <row r="22" spans="1:22" ht="19.5" customHeight="1">
      <c r="A22" s="113"/>
      <c r="B22" s="108"/>
      <c r="C22" s="108"/>
      <c r="D22" s="1"/>
      <c r="E22" s="63"/>
      <c r="F22" s="63"/>
      <c r="G22" s="1"/>
      <c r="H22" s="9"/>
      <c r="I22" s="1"/>
      <c r="J22" s="9">
        <f t="shared" si="0"/>
        <v>0</v>
      </c>
      <c r="K22" s="9"/>
      <c r="L22" s="1"/>
      <c r="M22" s="9">
        <f t="shared" si="2"/>
        <v>0</v>
      </c>
      <c r="N22" s="9"/>
      <c r="O22" s="1"/>
      <c r="P22" s="9">
        <f t="shared" si="1"/>
        <v>0</v>
      </c>
      <c r="Q22" s="1"/>
      <c r="R22" s="1"/>
      <c r="S22" s="9"/>
      <c r="T22" s="17"/>
      <c r="U22" s="1"/>
      <c r="V22" s="57"/>
    </row>
    <row r="23" spans="1:22" ht="19.5" customHeight="1">
      <c r="A23" s="113"/>
      <c r="B23" s="108"/>
      <c r="C23" s="108"/>
      <c r="D23" s="1"/>
      <c r="E23" s="63"/>
      <c r="F23" s="63"/>
      <c r="G23" s="1"/>
      <c r="H23" s="9"/>
      <c r="I23" s="1"/>
      <c r="J23" s="9">
        <f t="shared" si="0"/>
        <v>0</v>
      </c>
      <c r="K23" s="9"/>
      <c r="L23" s="1"/>
      <c r="M23" s="9">
        <f t="shared" si="2"/>
        <v>0</v>
      </c>
      <c r="N23" s="9"/>
      <c r="O23" s="1"/>
      <c r="P23" s="9">
        <f t="shared" si="1"/>
        <v>0</v>
      </c>
      <c r="Q23" s="1"/>
      <c r="R23" s="1"/>
      <c r="S23" s="9"/>
      <c r="T23" s="17"/>
      <c r="U23" s="1"/>
      <c r="V23" s="57"/>
    </row>
    <row r="24" spans="1:22" ht="19.5" customHeight="1">
      <c r="A24" s="113"/>
      <c r="B24" s="108"/>
      <c r="C24" s="108"/>
      <c r="D24" s="1"/>
      <c r="E24" s="63"/>
      <c r="F24" s="63"/>
      <c r="G24" s="1"/>
      <c r="H24" s="9"/>
      <c r="I24" s="1"/>
      <c r="J24" s="9">
        <f t="shared" si="0"/>
        <v>0</v>
      </c>
      <c r="K24" s="9"/>
      <c r="L24" s="1"/>
      <c r="M24" s="9">
        <f t="shared" si="2"/>
        <v>0</v>
      </c>
      <c r="N24" s="9"/>
      <c r="O24" s="1"/>
      <c r="P24" s="9">
        <f t="shared" si="1"/>
        <v>0</v>
      </c>
      <c r="Q24" s="1"/>
      <c r="R24" s="1"/>
      <c r="S24" s="9"/>
      <c r="T24" s="17"/>
      <c r="U24" s="1"/>
      <c r="V24" s="57"/>
    </row>
    <row r="25" spans="1:22" ht="19.5" customHeight="1">
      <c r="A25" s="113"/>
      <c r="B25" s="108"/>
      <c r="C25" s="108"/>
      <c r="D25" s="1"/>
      <c r="E25" s="63"/>
      <c r="F25" s="63"/>
      <c r="G25" s="1"/>
      <c r="H25" s="9"/>
      <c r="I25" s="1"/>
      <c r="J25" s="9">
        <f t="shared" si="0"/>
        <v>0</v>
      </c>
      <c r="K25" s="9"/>
      <c r="L25" s="1"/>
      <c r="M25" s="9">
        <f t="shared" si="2"/>
        <v>0</v>
      </c>
      <c r="N25" s="9"/>
      <c r="O25" s="1"/>
      <c r="P25" s="9">
        <f t="shared" si="1"/>
        <v>0</v>
      </c>
      <c r="Q25" s="1"/>
      <c r="R25" s="1"/>
      <c r="S25" s="9"/>
      <c r="T25" s="17"/>
      <c r="U25" s="1"/>
      <c r="V25" s="57"/>
    </row>
    <row r="26" spans="1:22" ht="19.5" customHeight="1">
      <c r="A26" s="113"/>
      <c r="B26" s="108"/>
      <c r="C26" s="108"/>
      <c r="D26" s="1"/>
      <c r="E26" s="63"/>
      <c r="F26" s="63"/>
      <c r="G26" s="1"/>
      <c r="H26" s="9"/>
      <c r="I26" s="1"/>
      <c r="J26" s="9">
        <f t="shared" si="0"/>
        <v>0</v>
      </c>
      <c r="K26" s="9"/>
      <c r="L26" s="1"/>
      <c r="M26" s="9">
        <f t="shared" si="2"/>
        <v>0</v>
      </c>
      <c r="N26" s="9"/>
      <c r="O26" s="1"/>
      <c r="P26" s="9">
        <f t="shared" si="1"/>
        <v>0</v>
      </c>
      <c r="Q26" s="1"/>
      <c r="R26" s="1"/>
      <c r="S26" s="9"/>
      <c r="T26" s="17"/>
      <c r="U26" s="1"/>
      <c r="V26" s="57"/>
    </row>
    <row r="27" spans="1:22" ht="19.5" customHeight="1">
      <c r="A27" s="113"/>
      <c r="B27" s="108"/>
      <c r="C27" s="108"/>
      <c r="D27" s="1"/>
      <c r="E27" s="63"/>
      <c r="F27" s="63"/>
      <c r="G27" s="1"/>
      <c r="H27" s="9"/>
      <c r="I27" s="1"/>
      <c r="J27" s="9">
        <f t="shared" si="0"/>
        <v>0</v>
      </c>
      <c r="K27" s="9"/>
      <c r="L27" s="1"/>
      <c r="M27" s="9">
        <f t="shared" si="2"/>
        <v>0</v>
      </c>
      <c r="N27" s="9"/>
      <c r="O27" s="1"/>
      <c r="P27" s="9">
        <f t="shared" si="1"/>
        <v>0</v>
      </c>
      <c r="Q27" s="1"/>
      <c r="R27" s="1"/>
      <c r="S27" s="9"/>
      <c r="T27" s="17"/>
      <c r="U27" s="1"/>
      <c r="V27" s="57"/>
    </row>
    <row r="28" spans="1:22" ht="19.5" customHeight="1">
      <c r="A28" s="113"/>
      <c r="B28" s="108"/>
      <c r="C28" s="108"/>
      <c r="D28" s="1"/>
      <c r="E28" s="63"/>
      <c r="F28" s="63"/>
      <c r="G28" s="1"/>
      <c r="H28" s="9"/>
      <c r="I28" s="1"/>
      <c r="J28" s="9">
        <f t="shared" si="0"/>
        <v>0</v>
      </c>
      <c r="K28" s="9"/>
      <c r="L28" s="1"/>
      <c r="M28" s="9">
        <f t="shared" si="2"/>
        <v>0</v>
      </c>
      <c r="N28" s="9"/>
      <c r="O28" s="1"/>
      <c r="P28" s="9">
        <f t="shared" si="1"/>
        <v>0</v>
      </c>
      <c r="Q28" s="1"/>
      <c r="R28" s="1"/>
      <c r="S28" s="9"/>
      <c r="T28" s="17"/>
      <c r="U28" s="1"/>
      <c r="V28" s="57"/>
    </row>
    <row r="29" spans="1:22" ht="19.5" customHeight="1">
      <c r="A29" s="113"/>
      <c r="B29" s="108"/>
      <c r="C29" s="108"/>
      <c r="D29" s="1"/>
      <c r="E29" s="63"/>
      <c r="F29" s="63"/>
      <c r="G29" s="1"/>
      <c r="H29" s="9"/>
      <c r="I29" s="1"/>
      <c r="J29" s="9">
        <f t="shared" si="0"/>
        <v>0</v>
      </c>
      <c r="K29" s="9"/>
      <c r="L29" s="1"/>
      <c r="M29" s="9">
        <f t="shared" si="2"/>
        <v>0</v>
      </c>
      <c r="N29" s="9"/>
      <c r="O29" s="1"/>
      <c r="P29" s="9">
        <f t="shared" si="1"/>
        <v>0</v>
      </c>
      <c r="Q29" s="1"/>
      <c r="R29" s="1"/>
      <c r="S29" s="9"/>
      <c r="T29" s="17"/>
      <c r="U29" s="1"/>
      <c r="V29" s="57"/>
    </row>
    <row r="30" spans="1:22" ht="19.5" customHeight="1">
      <c r="A30" s="113"/>
      <c r="B30" s="108"/>
      <c r="C30" s="108"/>
      <c r="D30" s="1"/>
      <c r="E30" s="63"/>
      <c r="F30" s="63"/>
      <c r="G30" s="1"/>
      <c r="H30" s="9"/>
      <c r="I30" s="1"/>
      <c r="J30" s="9">
        <f t="shared" si="0"/>
        <v>0</v>
      </c>
      <c r="K30" s="9"/>
      <c r="L30" s="1"/>
      <c r="M30" s="9">
        <f t="shared" si="2"/>
        <v>0</v>
      </c>
      <c r="N30" s="9"/>
      <c r="O30" s="1"/>
      <c r="P30" s="9">
        <f t="shared" si="1"/>
        <v>0</v>
      </c>
      <c r="Q30" s="1"/>
      <c r="R30" s="1"/>
      <c r="S30" s="9"/>
      <c r="T30" s="17"/>
      <c r="U30" s="1"/>
      <c r="V30" s="57"/>
    </row>
    <row r="31" spans="1:22" ht="19.5" customHeight="1" thickBot="1">
      <c r="A31" s="114"/>
      <c r="B31" s="109"/>
      <c r="C31" s="109"/>
      <c r="D31" s="7"/>
      <c r="E31" s="64"/>
      <c r="F31" s="64"/>
      <c r="G31" s="7"/>
      <c r="H31" s="9"/>
      <c r="I31" s="7"/>
      <c r="J31" s="9">
        <f t="shared" si="0"/>
        <v>0</v>
      </c>
      <c r="K31" s="9"/>
      <c r="L31" s="7"/>
      <c r="M31" s="9">
        <f t="shared" si="2"/>
        <v>0</v>
      </c>
      <c r="N31" s="9"/>
      <c r="O31" s="7"/>
      <c r="P31" s="9">
        <f t="shared" si="1"/>
        <v>0</v>
      </c>
      <c r="Q31" s="4"/>
      <c r="R31" s="4"/>
      <c r="S31" s="9"/>
      <c r="T31" s="18"/>
      <c r="U31" s="7"/>
      <c r="V31" s="58"/>
    </row>
    <row r="32" spans="1:22" ht="19.5" customHeight="1" thickBot="1" thickTop="1">
      <c r="A32" s="135" t="s">
        <v>16</v>
      </c>
      <c r="B32" s="136"/>
      <c r="C32" s="136"/>
      <c r="D32" s="137"/>
      <c r="E32" s="65" t="s">
        <v>17</v>
      </c>
      <c r="F32" s="66" t="s">
        <v>17</v>
      </c>
      <c r="G32" s="12" t="s">
        <v>17</v>
      </c>
      <c r="H32" s="14">
        <f>MAX(I9:I31)</f>
        <v>92235</v>
      </c>
      <c r="I32" s="13" t="s">
        <v>17</v>
      </c>
      <c r="J32" s="40">
        <f>SUM(J10:J31)</f>
        <v>543</v>
      </c>
      <c r="K32" s="14">
        <f>MAX(L9:L31)</f>
        <v>45411</v>
      </c>
      <c r="L32" s="13" t="s">
        <v>17</v>
      </c>
      <c r="M32" s="40">
        <f>SUM(M10:M31)</f>
        <v>221</v>
      </c>
      <c r="N32" s="14">
        <f>MAX(O9:O31)</f>
        <v>5007</v>
      </c>
      <c r="O32" s="34" t="s">
        <v>17</v>
      </c>
      <c r="P32" s="41">
        <f>SUM(P10:P31)</f>
        <v>21</v>
      </c>
      <c r="Q32" s="42">
        <f>SUM(Q10:Q31)</f>
        <v>0</v>
      </c>
      <c r="R32" s="46" t="s">
        <v>18</v>
      </c>
      <c r="S32" s="45">
        <f>SUM(S10:S31)</f>
        <v>3</v>
      </c>
      <c r="T32" s="29" t="s">
        <v>33</v>
      </c>
      <c r="U32" s="24">
        <v>14</v>
      </c>
      <c r="V32" s="23" t="s">
        <v>44</v>
      </c>
    </row>
    <row r="33" spans="1:22" ht="14.25" thickBot="1" thickTop="1">
      <c r="A33" s="156" t="s">
        <v>35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36" t="s">
        <v>43</v>
      </c>
      <c r="S33" s="28" t="s">
        <v>42</v>
      </c>
      <c r="T33" s="129" t="s">
        <v>19</v>
      </c>
      <c r="U33" s="129"/>
      <c r="V33" s="130"/>
    </row>
    <row r="34" spans="1:22" ht="14.25" thickBot="1" thickTop="1">
      <c r="A34" s="15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43">
        <f>M32+S34</f>
        <v>224</v>
      </c>
      <c r="S34" s="44">
        <f>S32*1</f>
        <v>3</v>
      </c>
      <c r="T34" s="131"/>
      <c r="U34" s="131"/>
      <c r="V34" s="132"/>
    </row>
    <row r="35" spans="1:22" ht="14.25" thickBot="1" thickTop="1">
      <c r="A35" s="157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05"/>
      <c r="S35" s="88"/>
      <c r="T35" s="133"/>
      <c r="U35" s="133"/>
      <c r="V35" s="134"/>
    </row>
    <row r="36" ht="26.25" customHeight="1" thickBot="1" thickTop="1"/>
    <row r="37" spans="1:5" ht="25.5" customHeight="1" thickBot="1" thickTop="1">
      <c r="A37" s="158" t="s">
        <v>81</v>
      </c>
      <c r="B37" s="159"/>
      <c r="C37" s="159"/>
      <c r="D37" s="159"/>
      <c r="E37" s="160"/>
    </row>
    <row r="38" spans="1:6" ht="65.25" thickBot="1" thickTop="1">
      <c r="A38" s="83" t="s">
        <v>73</v>
      </c>
      <c r="B38" s="86" t="s">
        <v>74</v>
      </c>
      <c r="C38" s="84" t="s">
        <v>75</v>
      </c>
      <c r="D38" s="89" t="s">
        <v>76</v>
      </c>
      <c r="E38" s="85" t="s">
        <v>77</v>
      </c>
      <c r="F38" s="82"/>
    </row>
    <row r="39" spans="1:6" ht="14.25" thickBot="1" thickTop="1">
      <c r="A39" s="91">
        <f>SUM(M10:M31)</f>
        <v>221</v>
      </c>
      <c r="B39" s="90">
        <f>SUM(S10:S31)*1</f>
        <v>3</v>
      </c>
      <c r="C39" s="101">
        <f>A39+B39</f>
        <v>224</v>
      </c>
      <c r="D39" s="94">
        <f>800-C39</f>
        <v>576</v>
      </c>
      <c r="E39" s="95">
        <f>P32*U32</f>
        <v>294</v>
      </c>
      <c r="F39" s="82"/>
    </row>
    <row r="40" spans="2:13" ht="13.5" thickTop="1">
      <c r="B40" s="81"/>
      <c r="C40" s="81"/>
      <c r="E40" s="81"/>
      <c r="L40" s="87"/>
      <c r="M40" s="87"/>
    </row>
  </sheetData>
  <sheetProtection/>
  <mergeCells count="29">
    <mergeCell ref="A37:E37"/>
    <mergeCell ref="V5:V7"/>
    <mergeCell ref="A8:V8"/>
    <mergeCell ref="A9:C9"/>
    <mergeCell ref="A32:D32"/>
    <mergeCell ref="A33:Q35"/>
    <mergeCell ref="T33:V35"/>
    <mergeCell ref="P5:P7"/>
    <mergeCell ref="Q5:Q7"/>
    <mergeCell ref="R5:R7"/>
    <mergeCell ref="S5:S7"/>
    <mergeCell ref="T5:T7"/>
    <mergeCell ref="U5:U7"/>
    <mergeCell ref="G5:G7"/>
    <mergeCell ref="H5:I7"/>
    <mergeCell ref="J5:J7"/>
    <mergeCell ref="K5:L7"/>
    <mergeCell ref="M5:M7"/>
    <mergeCell ref="N5:O7"/>
    <mergeCell ref="A1:D1"/>
    <mergeCell ref="E1:F1"/>
    <mergeCell ref="T1:V1"/>
    <mergeCell ref="A2:V3"/>
    <mergeCell ref="A4:D4"/>
    <mergeCell ref="A5:A7"/>
    <mergeCell ref="B5:B7"/>
    <mergeCell ref="C5:C7"/>
    <mergeCell ref="D5:D7"/>
    <mergeCell ref="E5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5" zoomScaleNormal="75" zoomScalePageLayoutView="0" workbookViewId="0" topLeftCell="A16">
      <selection activeCell="A33" sqref="A33:Q35"/>
    </sheetView>
  </sheetViews>
  <sheetFormatPr defaultColWidth="9.140625" defaultRowHeight="12.75"/>
  <cols>
    <col min="5" max="5" width="9.7109375" style="0" bestFit="1" customWidth="1"/>
    <col min="7" max="7" width="11.57421875" style="0" customWidth="1"/>
    <col min="16" max="16" width="5.421875" style="0" customWidth="1"/>
    <col min="17" max="17" width="11.8515625" style="0" customWidth="1"/>
    <col min="20" max="20" width="30.7109375" style="0" customWidth="1"/>
    <col min="21" max="21" width="11.28125" style="0" customWidth="1"/>
    <col min="22" max="22" width="10.00390625" style="0" customWidth="1"/>
  </cols>
  <sheetData>
    <row r="1" spans="1:22" ht="13.5" thickTop="1">
      <c r="A1" s="122" t="s">
        <v>21</v>
      </c>
      <c r="B1" s="123"/>
      <c r="C1" s="123"/>
      <c r="D1" s="123"/>
      <c r="E1" s="123" t="s">
        <v>22</v>
      </c>
      <c r="F1" s="12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3"/>
      <c r="U1" s="123"/>
      <c r="V1" s="126"/>
    </row>
    <row r="2" spans="1:22" ht="12.75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1:22" ht="12.75">
      <c r="A4" s="124" t="s">
        <v>148</v>
      </c>
      <c r="B4" s="125"/>
      <c r="C4" s="125"/>
      <c r="D4" s="12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 customHeight="1">
      <c r="A5" s="138" t="s">
        <v>0</v>
      </c>
      <c r="B5" s="139" t="s">
        <v>1</v>
      </c>
      <c r="C5" s="139" t="s">
        <v>2</v>
      </c>
      <c r="D5" s="139" t="s">
        <v>4</v>
      </c>
      <c r="E5" s="139" t="s">
        <v>3</v>
      </c>
      <c r="F5" s="139"/>
      <c r="G5" s="139" t="s">
        <v>5</v>
      </c>
      <c r="H5" s="139" t="s">
        <v>6</v>
      </c>
      <c r="I5" s="139"/>
      <c r="J5" s="139" t="s">
        <v>7</v>
      </c>
      <c r="K5" s="149" t="s">
        <v>48</v>
      </c>
      <c r="L5" s="139"/>
      <c r="M5" s="139" t="s">
        <v>10</v>
      </c>
      <c r="N5" s="139" t="s">
        <v>8</v>
      </c>
      <c r="O5" s="139"/>
      <c r="P5" s="150" t="s">
        <v>38</v>
      </c>
      <c r="Q5" s="151" t="s">
        <v>37</v>
      </c>
      <c r="R5" s="139" t="s">
        <v>9</v>
      </c>
      <c r="S5" s="139" t="s">
        <v>12</v>
      </c>
      <c r="T5" s="139" t="s">
        <v>13</v>
      </c>
      <c r="U5" s="139" t="s">
        <v>14</v>
      </c>
      <c r="V5" s="148" t="s">
        <v>15</v>
      </c>
    </row>
    <row r="6" spans="1:22" ht="12.7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52"/>
      <c r="Q6" s="153"/>
      <c r="R6" s="139"/>
      <c r="S6" s="139"/>
      <c r="T6" s="139"/>
      <c r="U6" s="139"/>
      <c r="V6" s="148"/>
    </row>
    <row r="7" spans="1:22" ht="12.7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54"/>
      <c r="Q7" s="155"/>
      <c r="R7" s="139"/>
      <c r="S7" s="139"/>
      <c r="T7" s="139"/>
      <c r="U7" s="139"/>
      <c r="V7" s="148"/>
    </row>
    <row r="8" spans="1:22" ht="4.5" customHeight="1" thickBot="1">
      <c r="A8" s="141"/>
      <c r="B8" s="142"/>
      <c r="C8" s="142"/>
      <c r="D8" s="142"/>
      <c r="E8" s="142"/>
      <c r="F8" s="143"/>
      <c r="G8" s="142"/>
      <c r="H8" s="142"/>
      <c r="I8" s="143"/>
      <c r="J8" s="142"/>
      <c r="K8" s="142"/>
      <c r="L8" s="143"/>
      <c r="M8" s="142"/>
      <c r="N8" s="142"/>
      <c r="O8" s="143"/>
      <c r="P8" s="143"/>
      <c r="Q8" s="142"/>
      <c r="R8" s="142"/>
      <c r="S8" s="142"/>
      <c r="T8" s="142"/>
      <c r="U8" s="142"/>
      <c r="V8" s="144"/>
    </row>
    <row r="9" spans="1:22" ht="19.5" customHeight="1" thickBot="1" thickTop="1">
      <c r="A9" s="145" t="s">
        <v>47</v>
      </c>
      <c r="B9" s="146"/>
      <c r="C9" s="147"/>
      <c r="D9" s="3" t="s">
        <v>17</v>
      </c>
      <c r="E9" s="59" t="s">
        <v>17</v>
      </c>
      <c r="F9" s="60" t="s">
        <v>17</v>
      </c>
      <c r="G9" s="5" t="s">
        <v>17</v>
      </c>
      <c r="H9" s="8" t="s">
        <v>17</v>
      </c>
      <c r="I9" s="47">
        <v>92235</v>
      </c>
      <c r="J9" s="5" t="s">
        <v>17</v>
      </c>
      <c r="K9" s="8" t="s">
        <v>17</v>
      </c>
      <c r="L9" s="47">
        <v>45411</v>
      </c>
      <c r="M9" s="5" t="s">
        <v>17</v>
      </c>
      <c r="N9" s="8" t="s">
        <v>17</v>
      </c>
      <c r="O9" s="47">
        <v>5007</v>
      </c>
      <c r="P9" s="54" t="s">
        <v>17</v>
      </c>
      <c r="Q9" s="53" t="s">
        <v>17</v>
      </c>
      <c r="R9" s="53" t="s">
        <v>17</v>
      </c>
      <c r="S9" s="53" t="s">
        <v>17</v>
      </c>
      <c r="T9" s="53" t="s">
        <v>17</v>
      </c>
      <c r="U9" s="53" t="s">
        <v>17</v>
      </c>
      <c r="V9" s="55" t="s">
        <v>17</v>
      </c>
    </row>
    <row r="10" spans="1:22" ht="19.5" customHeight="1" thickTop="1">
      <c r="A10" s="112" t="s">
        <v>133</v>
      </c>
      <c r="B10" s="107" t="s">
        <v>134</v>
      </c>
      <c r="C10" s="107" t="s">
        <v>135</v>
      </c>
      <c r="D10" s="9" t="s">
        <v>136</v>
      </c>
      <c r="E10" s="61"/>
      <c r="F10" s="62"/>
      <c r="G10" s="9" t="s">
        <v>24</v>
      </c>
      <c r="H10" s="9">
        <v>92235</v>
      </c>
      <c r="I10" s="9">
        <v>92333</v>
      </c>
      <c r="J10" s="9">
        <f aca="true" t="shared" si="0" ref="J10:J31">$I10-$H10</f>
        <v>98</v>
      </c>
      <c r="K10" s="9">
        <v>45411</v>
      </c>
      <c r="L10" s="9">
        <v>45454</v>
      </c>
      <c r="M10" s="9">
        <f aca="true" t="shared" si="1" ref="M10:M31">$L10-$K10</f>
        <v>43</v>
      </c>
      <c r="N10" s="9">
        <v>5007</v>
      </c>
      <c r="O10" s="9">
        <v>5012</v>
      </c>
      <c r="P10" s="9">
        <f aca="true" t="shared" si="2" ref="P10:P31">$O10-$N10</f>
        <v>5</v>
      </c>
      <c r="Q10" s="9">
        <v>0</v>
      </c>
      <c r="R10" s="9">
        <v>0</v>
      </c>
      <c r="S10" s="9">
        <v>0</v>
      </c>
      <c r="T10" s="22" t="s">
        <v>132</v>
      </c>
      <c r="U10" s="9" t="s">
        <v>30</v>
      </c>
      <c r="V10" s="56"/>
    </row>
    <row r="11" spans="1:22" ht="19.5" customHeight="1">
      <c r="A11" s="113" t="s">
        <v>137</v>
      </c>
      <c r="B11" s="108" t="s">
        <v>97</v>
      </c>
      <c r="C11" s="108" t="s">
        <v>138</v>
      </c>
      <c r="D11" s="1">
        <v>32</v>
      </c>
      <c r="E11" s="63"/>
      <c r="F11" s="63"/>
      <c r="G11" s="1" t="s">
        <v>24</v>
      </c>
      <c r="H11" s="9">
        <v>92333</v>
      </c>
      <c r="I11" s="1">
        <v>92442</v>
      </c>
      <c r="J11" s="9">
        <f t="shared" si="0"/>
        <v>109</v>
      </c>
      <c r="K11" s="9">
        <v>45454</v>
      </c>
      <c r="L11" s="1">
        <v>45499</v>
      </c>
      <c r="M11" s="9">
        <f t="shared" si="1"/>
        <v>45</v>
      </c>
      <c r="N11" s="9">
        <v>5012</v>
      </c>
      <c r="O11" s="1">
        <v>5018</v>
      </c>
      <c r="P11" s="9">
        <f t="shared" si="2"/>
        <v>6</v>
      </c>
      <c r="Q11" s="1">
        <v>0</v>
      </c>
      <c r="R11" s="1">
        <v>0</v>
      </c>
      <c r="S11" s="9">
        <v>0</v>
      </c>
      <c r="T11" s="17" t="s">
        <v>139</v>
      </c>
      <c r="U11" s="9" t="s">
        <v>30</v>
      </c>
      <c r="V11" s="57"/>
    </row>
    <row r="12" spans="1:22" ht="19.5" customHeight="1">
      <c r="A12" s="113" t="s">
        <v>140</v>
      </c>
      <c r="B12" s="108" t="s">
        <v>141</v>
      </c>
      <c r="C12" s="108" t="s">
        <v>142</v>
      </c>
      <c r="D12" s="1" t="s">
        <v>143</v>
      </c>
      <c r="E12" s="63"/>
      <c r="F12" s="63"/>
      <c r="G12" s="1" t="s">
        <v>24</v>
      </c>
      <c r="H12" s="9">
        <v>92442</v>
      </c>
      <c r="I12" s="1">
        <v>92490</v>
      </c>
      <c r="J12" s="9">
        <f t="shared" si="0"/>
        <v>48</v>
      </c>
      <c r="K12" s="9">
        <v>45499</v>
      </c>
      <c r="L12" s="1">
        <v>45530</v>
      </c>
      <c r="M12" s="9">
        <f t="shared" si="1"/>
        <v>31</v>
      </c>
      <c r="N12" s="9">
        <v>5018</v>
      </c>
      <c r="O12" s="1">
        <v>5024</v>
      </c>
      <c r="P12" s="9">
        <f t="shared" si="2"/>
        <v>6</v>
      </c>
      <c r="Q12" s="1">
        <v>0</v>
      </c>
      <c r="R12" s="1">
        <v>0</v>
      </c>
      <c r="S12" s="9">
        <v>0</v>
      </c>
      <c r="T12" s="17" t="s">
        <v>144</v>
      </c>
      <c r="U12" s="9" t="s">
        <v>26</v>
      </c>
      <c r="V12" s="57"/>
    </row>
    <row r="13" spans="1:22" ht="19.5" customHeight="1">
      <c r="A13" s="113" t="s">
        <v>145</v>
      </c>
      <c r="B13" s="108" t="s">
        <v>146</v>
      </c>
      <c r="C13" s="108" t="s">
        <v>147</v>
      </c>
      <c r="D13" s="1">
        <v>1</v>
      </c>
      <c r="E13" s="63"/>
      <c r="F13" s="63"/>
      <c r="G13" s="1" t="s">
        <v>24</v>
      </c>
      <c r="H13" s="9">
        <v>92490</v>
      </c>
      <c r="I13" s="1">
        <v>92601</v>
      </c>
      <c r="J13" s="9">
        <f t="shared" si="0"/>
        <v>111</v>
      </c>
      <c r="K13" s="9">
        <v>45530</v>
      </c>
      <c r="L13" s="1">
        <v>45578</v>
      </c>
      <c r="M13" s="9">
        <f t="shared" si="1"/>
        <v>48</v>
      </c>
      <c r="N13" s="9">
        <v>5024</v>
      </c>
      <c r="O13" s="1">
        <v>5030</v>
      </c>
      <c r="P13" s="9">
        <f t="shared" si="2"/>
        <v>6</v>
      </c>
      <c r="Q13" s="1">
        <v>0</v>
      </c>
      <c r="R13" s="1">
        <v>0</v>
      </c>
      <c r="S13" s="9">
        <v>0</v>
      </c>
      <c r="T13" s="17" t="s">
        <v>139</v>
      </c>
      <c r="U13" s="9" t="s">
        <v>30</v>
      </c>
      <c r="V13" s="57"/>
    </row>
    <row r="14" spans="1:22" ht="19.5" customHeight="1">
      <c r="A14" s="113" t="s">
        <v>149</v>
      </c>
      <c r="B14" s="108" t="s">
        <v>153</v>
      </c>
      <c r="C14" s="108"/>
      <c r="D14" s="1" t="s">
        <v>150</v>
      </c>
      <c r="E14" s="63"/>
      <c r="F14" s="63"/>
      <c r="G14" s="1" t="s">
        <v>24</v>
      </c>
      <c r="H14" s="9">
        <v>92601</v>
      </c>
      <c r="I14" s="1">
        <v>92687</v>
      </c>
      <c r="J14" s="9">
        <f t="shared" si="0"/>
        <v>86</v>
      </c>
      <c r="K14" s="9">
        <v>45578</v>
      </c>
      <c r="L14" s="1">
        <v>45619</v>
      </c>
      <c r="M14" s="9">
        <f t="shared" si="1"/>
        <v>41</v>
      </c>
      <c r="N14" s="9">
        <v>5030</v>
      </c>
      <c r="O14" s="1">
        <v>5034</v>
      </c>
      <c r="P14" s="9">
        <f t="shared" si="2"/>
        <v>4</v>
      </c>
      <c r="Q14" s="1">
        <v>0</v>
      </c>
      <c r="R14" s="1">
        <v>0</v>
      </c>
      <c r="S14" s="9">
        <v>0</v>
      </c>
      <c r="T14" s="17" t="s">
        <v>139</v>
      </c>
      <c r="U14" s="9" t="s">
        <v>67</v>
      </c>
      <c r="V14" s="57"/>
    </row>
    <row r="15" spans="1:22" ht="19.5" customHeight="1">
      <c r="A15" s="113" t="s">
        <v>151</v>
      </c>
      <c r="B15" s="108" t="s">
        <v>134</v>
      </c>
      <c r="C15" s="108" t="s">
        <v>152</v>
      </c>
      <c r="D15" s="1">
        <v>2</v>
      </c>
      <c r="E15" s="63"/>
      <c r="F15" s="63"/>
      <c r="G15" s="1" t="s">
        <v>24</v>
      </c>
      <c r="H15" s="9">
        <v>92687</v>
      </c>
      <c r="I15" s="1">
        <v>92775</v>
      </c>
      <c r="J15" s="9">
        <f t="shared" si="0"/>
        <v>88</v>
      </c>
      <c r="K15" s="9">
        <v>45619</v>
      </c>
      <c r="L15" s="1">
        <v>45664</v>
      </c>
      <c r="M15" s="9">
        <f t="shared" si="1"/>
        <v>45</v>
      </c>
      <c r="N15" s="9">
        <v>5034</v>
      </c>
      <c r="O15" s="1">
        <v>5039</v>
      </c>
      <c r="P15" s="9">
        <f t="shared" si="2"/>
        <v>5</v>
      </c>
      <c r="Q15" s="106">
        <v>450.1</v>
      </c>
      <c r="R15" s="1">
        <v>0</v>
      </c>
      <c r="S15" s="9">
        <v>0</v>
      </c>
      <c r="T15" s="17" t="s">
        <v>154</v>
      </c>
      <c r="U15" s="1" t="s">
        <v>30</v>
      </c>
      <c r="V15" s="57"/>
    </row>
    <row r="16" spans="1:22" ht="19.5" customHeight="1">
      <c r="A16" s="113" t="s">
        <v>155</v>
      </c>
      <c r="B16" s="108" t="s">
        <v>146</v>
      </c>
      <c r="C16" s="108" t="s">
        <v>156</v>
      </c>
      <c r="D16" s="1" t="s">
        <v>157</v>
      </c>
      <c r="E16" s="63"/>
      <c r="F16" s="63"/>
      <c r="G16" s="1" t="s">
        <v>24</v>
      </c>
      <c r="H16" s="9">
        <v>92775</v>
      </c>
      <c r="I16" s="1">
        <v>92860</v>
      </c>
      <c r="J16" s="9">
        <f t="shared" si="0"/>
        <v>85</v>
      </c>
      <c r="K16" s="9">
        <v>45664</v>
      </c>
      <c r="L16" s="1">
        <v>45703</v>
      </c>
      <c r="M16" s="9">
        <f t="shared" si="1"/>
        <v>39</v>
      </c>
      <c r="N16" s="9">
        <v>5039</v>
      </c>
      <c r="O16" s="1">
        <v>5042</v>
      </c>
      <c r="P16" s="9">
        <f t="shared" si="2"/>
        <v>3</v>
      </c>
      <c r="Q16" s="1">
        <v>0</v>
      </c>
      <c r="R16" s="1">
        <v>0</v>
      </c>
      <c r="S16" s="9">
        <v>0</v>
      </c>
      <c r="T16" s="17" t="s">
        <v>158</v>
      </c>
      <c r="U16" s="1" t="s">
        <v>30</v>
      </c>
      <c r="V16" s="57"/>
    </row>
    <row r="17" spans="1:22" ht="19.5" customHeight="1">
      <c r="A17" s="113" t="s">
        <v>159</v>
      </c>
      <c r="B17" s="108" t="s">
        <v>160</v>
      </c>
      <c r="C17" s="108" t="s">
        <v>161</v>
      </c>
      <c r="D17" s="1">
        <v>3</v>
      </c>
      <c r="E17" s="63"/>
      <c r="F17" s="63"/>
      <c r="G17" s="1" t="s">
        <v>24</v>
      </c>
      <c r="H17" s="9">
        <v>92860</v>
      </c>
      <c r="I17" s="1">
        <v>92933</v>
      </c>
      <c r="J17" s="9">
        <f t="shared" si="0"/>
        <v>73</v>
      </c>
      <c r="K17" s="9">
        <v>45703</v>
      </c>
      <c r="L17" s="1">
        <v>45740</v>
      </c>
      <c r="M17" s="9">
        <f t="shared" si="1"/>
        <v>37</v>
      </c>
      <c r="N17" s="9">
        <v>5042</v>
      </c>
      <c r="O17" s="1">
        <v>5046</v>
      </c>
      <c r="P17" s="9">
        <f t="shared" si="2"/>
        <v>4</v>
      </c>
      <c r="Q17" s="1">
        <v>0</v>
      </c>
      <c r="R17" s="1">
        <v>0</v>
      </c>
      <c r="S17" s="9">
        <v>1</v>
      </c>
      <c r="T17" s="17" t="s">
        <v>162</v>
      </c>
      <c r="U17" s="1" t="s">
        <v>30</v>
      </c>
      <c r="V17" s="57"/>
    </row>
    <row r="18" spans="1:22" ht="19.5" customHeight="1">
      <c r="A18" s="113" t="s">
        <v>163</v>
      </c>
      <c r="B18" s="108" t="s">
        <v>164</v>
      </c>
      <c r="C18" s="108" t="s">
        <v>165</v>
      </c>
      <c r="D18" s="1" t="s">
        <v>166</v>
      </c>
      <c r="E18" s="63"/>
      <c r="F18" s="63"/>
      <c r="G18" s="1" t="s">
        <v>24</v>
      </c>
      <c r="H18" s="9">
        <v>92933</v>
      </c>
      <c r="I18" s="1">
        <v>92993</v>
      </c>
      <c r="J18" s="9">
        <f t="shared" si="0"/>
        <v>60</v>
      </c>
      <c r="K18" s="9">
        <v>45740</v>
      </c>
      <c r="L18" s="1">
        <v>45776</v>
      </c>
      <c r="M18" s="9">
        <f t="shared" si="1"/>
        <v>36</v>
      </c>
      <c r="N18" s="9">
        <v>5046</v>
      </c>
      <c r="O18" s="1">
        <v>5051</v>
      </c>
      <c r="P18" s="9">
        <f t="shared" si="2"/>
        <v>5</v>
      </c>
      <c r="Q18" s="1">
        <v>0</v>
      </c>
      <c r="R18" s="1">
        <v>0</v>
      </c>
      <c r="S18" s="9">
        <v>1</v>
      </c>
      <c r="T18" s="17" t="s">
        <v>167</v>
      </c>
      <c r="U18" s="1" t="s">
        <v>30</v>
      </c>
      <c r="V18" s="57"/>
    </row>
    <row r="19" spans="1:22" ht="19.5" customHeight="1">
      <c r="A19" s="113"/>
      <c r="B19" s="108"/>
      <c r="C19" s="108"/>
      <c r="D19" s="1"/>
      <c r="E19" s="63"/>
      <c r="F19" s="63"/>
      <c r="G19" s="1"/>
      <c r="H19" s="9"/>
      <c r="I19" s="1"/>
      <c r="J19" s="9">
        <f t="shared" si="0"/>
        <v>0</v>
      </c>
      <c r="K19" s="9"/>
      <c r="L19" s="1"/>
      <c r="M19" s="9">
        <f t="shared" si="1"/>
        <v>0</v>
      </c>
      <c r="N19" s="9"/>
      <c r="O19" s="1"/>
      <c r="P19" s="9">
        <f t="shared" si="2"/>
        <v>0</v>
      </c>
      <c r="Q19" s="1"/>
      <c r="R19" s="1"/>
      <c r="S19" s="9"/>
      <c r="T19" s="17"/>
      <c r="U19" s="1"/>
      <c r="V19" s="57"/>
    </row>
    <row r="20" spans="1:22" ht="19.5" customHeight="1">
      <c r="A20" s="113"/>
      <c r="B20" s="108"/>
      <c r="C20" s="108"/>
      <c r="D20" s="1"/>
      <c r="E20" s="63"/>
      <c r="F20" s="63"/>
      <c r="G20" s="1"/>
      <c r="H20" s="9"/>
      <c r="I20" s="1"/>
      <c r="J20" s="9">
        <f t="shared" si="0"/>
        <v>0</v>
      </c>
      <c r="K20" s="9"/>
      <c r="L20" s="1"/>
      <c r="M20" s="9">
        <f t="shared" si="1"/>
        <v>0</v>
      </c>
      <c r="N20" s="9"/>
      <c r="O20" s="1"/>
      <c r="P20" s="9">
        <f t="shared" si="2"/>
        <v>0</v>
      </c>
      <c r="Q20" s="1"/>
      <c r="R20" s="1"/>
      <c r="S20" s="9"/>
      <c r="T20" s="17"/>
      <c r="U20" s="1"/>
      <c r="V20" s="57"/>
    </row>
    <row r="21" spans="1:22" ht="19.5" customHeight="1">
      <c r="A21" s="113"/>
      <c r="B21" s="108"/>
      <c r="C21" s="108"/>
      <c r="D21" s="1"/>
      <c r="E21" s="63"/>
      <c r="F21" s="63"/>
      <c r="G21" s="1"/>
      <c r="H21" s="9"/>
      <c r="I21" s="1"/>
      <c r="J21" s="9">
        <f t="shared" si="0"/>
        <v>0</v>
      </c>
      <c r="K21" s="9"/>
      <c r="L21" s="1"/>
      <c r="M21" s="9">
        <f t="shared" si="1"/>
        <v>0</v>
      </c>
      <c r="N21" s="9"/>
      <c r="O21" s="1"/>
      <c r="P21" s="9">
        <f t="shared" si="2"/>
        <v>0</v>
      </c>
      <c r="Q21" s="1"/>
      <c r="R21" s="1"/>
      <c r="S21" s="9"/>
      <c r="T21" s="17"/>
      <c r="U21" s="1"/>
      <c r="V21" s="57"/>
    </row>
    <row r="22" spans="1:22" ht="19.5" customHeight="1">
      <c r="A22" s="113"/>
      <c r="B22" s="108"/>
      <c r="C22" s="108"/>
      <c r="D22" s="1"/>
      <c r="E22" s="63"/>
      <c r="F22" s="63"/>
      <c r="G22" s="1"/>
      <c r="H22" s="9"/>
      <c r="I22" s="1"/>
      <c r="J22" s="9">
        <f t="shared" si="0"/>
        <v>0</v>
      </c>
      <c r="K22" s="9"/>
      <c r="L22" s="1"/>
      <c r="M22" s="9">
        <f t="shared" si="1"/>
        <v>0</v>
      </c>
      <c r="N22" s="9"/>
      <c r="O22" s="1"/>
      <c r="P22" s="9">
        <f t="shared" si="2"/>
        <v>0</v>
      </c>
      <c r="Q22" s="1"/>
      <c r="R22" s="1"/>
      <c r="S22" s="9"/>
      <c r="T22" s="17"/>
      <c r="U22" s="1"/>
      <c r="V22" s="57"/>
    </row>
    <row r="23" spans="1:22" ht="19.5" customHeight="1">
      <c r="A23" s="113"/>
      <c r="B23" s="108"/>
      <c r="C23" s="108"/>
      <c r="D23" s="1"/>
      <c r="E23" s="63"/>
      <c r="F23" s="63"/>
      <c r="G23" s="1"/>
      <c r="H23" s="9"/>
      <c r="I23" s="1"/>
      <c r="J23" s="9">
        <f t="shared" si="0"/>
        <v>0</v>
      </c>
      <c r="K23" s="9"/>
      <c r="L23" s="1"/>
      <c r="M23" s="9">
        <f t="shared" si="1"/>
        <v>0</v>
      </c>
      <c r="N23" s="9"/>
      <c r="O23" s="1"/>
      <c r="P23" s="9">
        <f t="shared" si="2"/>
        <v>0</v>
      </c>
      <c r="Q23" s="1"/>
      <c r="R23" s="1"/>
      <c r="S23" s="9"/>
      <c r="T23" s="17"/>
      <c r="U23" s="1"/>
      <c r="V23" s="57"/>
    </row>
    <row r="24" spans="1:22" ht="19.5" customHeight="1">
      <c r="A24" s="113"/>
      <c r="B24" s="108"/>
      <c r="C24" s="108"/>
      <c r="D24" s="1"/>
      <c r="E24" s="63"/>
      <c r="F24" s="63"/>
      <c r="G24" s="1"/>
      <c r="H24" s="9"/>
      <c r="I24" s="1"/>
      <c r="J24" s="9">
        <f t="shared" si="0"/>
        <v>0</v>
      </c>
      <c r="K24" s="9"/>
      <c r="L24" s="1"/>
      <c r="M24" s="9">
        <f t="shared" si="1"/>
        <v>0</v>
      </c>
      <c r="N24" s="9"/>
      <c r="O24" s="1"/>
      <c r="P24" s="9">
        <f t="shared" si="2"/>
        <v>0</v>
      </c>
      <c r="Q24" s="1"/>
      <c r="R24" s="1"/>
      <c r="S24" s="9"/>
      <c r="T24" s="17"/>
      <c r="U24" s="1"/>
      <c r="V24" s="57"/>
    </row>
    <row r="25" spans="1:22" ht="19.5" customHeight="1">
      <c r="A25" s="113"/>
      <c r="B25" s="108"/>
      <c r="C25" s="108"/>
      <c r="D25" s="1"/>
      <c r="E25" s="63"/>
      <c r="F25" s="63"/>
      <c r="G25" s="1"/>
      <c r="H25" s="9"/>
      <c r="I25" s="1"/>
      <c r="J25" s="9">
        <f t="shared" si="0"/>
        <v>0</v>
      </c>
      <c r="K25" s="9"/>
      <c r="L25" s="1"/>
      <c r="M25" s="9">
        <f t="shared" si="1"/>
        <v>0</v>
      </c>
      <c r="N25" s="9"/>
      <c r="O25" s="1"/>
      <c r="P25" s="9">
        <f t="shared" si="2"/>
        <v>0</v>
      </c>
      <c r="Q25" s="1"/>
      <c r="R25" s="1"/>
      <c r="S25" s="9"/>
      <c r="T25" s="17"/>
      <c r="U25" s="1"/>
      <c r="V25" s="57"/>
    </row>
    <row r="26" spans="1:22" ht="19.5" customHeight="1">
      <c r="A26" s="113"/>
      <c r="B26" s="108"/>
      <c r="C26" s="108"/>
      <c r="D26" s="1"/>
      <c r="E26" s="63"/>
      <c r="F26" s="63"/>
      <c r="G26" s="1"/>
      <c r="H26" s="9"/>
      <c r="I26" s="1"/>
      <c r="J26" s="9">
        <f t="shared" si="0"/>
        <v>0</v>
      </c>
      <c r="K26" s="9"/>
      <c r="L26" s="1"/>
      <c r="M26" s="9">
        <f t="shared" si="1"/>
        <v>0</v>
      </c>
      <c r="N26" s="9"/>
      <c r="O26" s="1"/>
      <c r="P26" s="9">
        <v>0</v>
      </c>
      <c r="Q26" s="1"/>
      <c r="R26" s="1"/>
      <c r="S26" s="9"/>
      <c r="T26" s="17"/>
      <c r="U26" s="1"/>
      <c r="V26" s="57"/>
    </row>
    <row r="27" spans="1:22" ht="19.5" customHeight="1">
      <c r="A27" s="113"/>
      <c r="B27" s="108"/>
      <c r="C27" s="108"/>
      <c r="D27" s="1"/>
      <c r="E27" s="63"/>
      <c r="F27" s="63"/>
      <c r="G27" s="1"/>
      <c r="H27" s="9"/>
      <c r="I27" s="1"/>
      <c r="J27" s="9">
        <f t="shared" si="0"/>
        <v>0</v>
      </c>
      <c r="K27" s="9"/>
      <c r="L27" s="1"/>
      <c r="M27" s="9">
        <f t="shared" si="1"/>
        <v>0</v>
      </c>
      <c r="N27" s="9"/>
      <c r="O27" s="1"/>
      <c r="P27" s="9">
        <f t="shared" si="2"/>
        <v>0</v>
      </c>
      <c r="Q27" s="1"/>
      <c r="R27" s="1"/>
      <c r="S27" s="9"/>
      <c r="T27" s="17"/>
      <c r="U27" s="1"/>
      <c r="V27" s="57"/>
    </row>
    <row r="28" spans="1:22" ht="19.5" customHeight="1">
      <c r="A28" s="113"/>
      <c r="B28" s="108"/>
      <c r="C28" s="108"/>
      <c r="D28" s="1"/>
      <c r="E28" s="63"/>
      <c r="F28" s="63"/>
      <c r="G28" s="1"/>
      <c r="H28" s="9"/>
      <c r="I28" s="1"/>
      <c r="J28" s="9">
        <f t="shared" si="0"/>
        <v>0</v>
      </c>
      <c r="K28" s="9"/>
      <c r="L28" s="1"/>
      <c r="M28" s="9">
        <f t="shared" si="1"/>
        <v>0</v>
      </c>
      <c r="N28" s="9"/>
      <c r="O28" s="1"/>
      <c r="P28" s="9">
        <f t="shared" si="2"/>
        <v>0</v>
      </c>
      <c r="Q28" s="1"/>
      <c r="R28" s="1"/>
      <c r="S28" s="9"/>
      <c r="T28" s="17"/>
      <c r="U28" s="1"/>
      <c r="V28" s="57"/>
    </row>
    <row r="29" spans="1:22" ht="19.5" customHeight="1">
      <c r="A29" s="113"/>
      <c r="B29" s="108"/>
      <c r="C29" s="108"/>
      <c r="D29" s="1"/>
      <c r="E29" s="63"/>
      <c r="F29" s="63"/>
      <c r="G29" s="1"/>
      <c r="H29" s="9"/>
      <c r="I29" s="1"/>
      <c r="J29" s="9">
        <f t="shared" si="0"/>
        <v>0</v>
      </c>
      <c r="K29" s="9"/>
      <c r="L29" s="1"/>
      <c r="M29" s="9">
        <f t="shared" si="1"/>
        <v>0</v>
      </c>
      <c r="N29" s="9"/>
      <c r="O29" s="1"/>
      <c r="P29" s="9">
        <f t="shared" si="2"/>
        <v>0</v>
      </c>
      <c r="Q29" s="1"/>
      <c r="R29" s="1"/>
      <c r="S29" s="9"/>
      <c r="T29" s="17"/>
      <c r="U29" s="1"/>
      <c r="V29" s="57"/>
    </row>
    <row r="30" spans="1:22" ht="19.5" customHeight="1">
      <c r="A30" s="113"/>
      <c r="B30" s="108"/>
      <c r="C30" s="108"/>
      <c r="D30" s="1"/>
      <c r="E30" s="63"/>
      <c r="F30" s="63"/>
      <c r="G30" s="1"/>
      <c r="H30" s="9"/>
      <c r="I30" s="1"/>
      <c r="J30" s="9">
        <f t="shared" si="0"/>
        <v>0</v>
      </c>
      <c r="K30" s="9"/>
      <c r="L30" s="1"/>
      <c r="M30" s="9">
        <f t="shared" si="1"/>
        <v>0</v>
      </c>
      <c r="N30" s="9"/>
      <c r="O30" s="1"/>
      <c r="P30" s="9">
        <f t="shared" si="2"/>
        <v>0</v>
      </c>
      <c r="Q30" s="1"/>
      <c r="R30" s="1"/>
      <c r="S30" s="9"/>
      <c r="T30" s="17"/>
      <c r="U30" s="1"/>
      <c r="V30" s="57"/>
    </row>
    <row r="31" spans="1:22" ht="19.5" customHeight="1" thickBot="1">
      <c r="A31" s="114"/>
      <c r="B31" s="109"/>
      <c r="C31" s="109"/>
      <c r="D31" s="7"/>
      <c r="E31" s="64"/>
      <c r="F31" s="64"/>
      <c r="G31" s="7"/>
      <c r="H31" s="9"/>
      <c r="I31" s="7"/>
      <c r="J31" s="9">
        <f t="shared" si="0"/>
        <v>0</v>
      </c>
      <c r="K31" s="9"/>
      <c r="L31" s="7"/>
      <c r="M31" s="9">
        <f t="shared" si="1"/>
        <v>0</v>
      </c>
      <c r="N31" s="9"/>
      <c r="O31" s="7"/>
      <c r="P31" s="9">
        <f t="shared" si="2"/>
        <v>0</v>
      </c>
      <c r="Q31" s="4"/>
      <c r="R31" s="4"/>
      <c r="S31" s="9"/>
      <c r="T31" s="18"/>
      <c r="U31" s="7"/>
      <c r="V31" s="58"/>
    </row>
    <row r="32" spans="1:22" ht="19.5" customHeight="1" thickBot="1" thickTop="1">
      <c r="A32" s="135" t="s">
        <v>16</v>
      </c>
      <c r="B32" s="136"/>
      <c r="C32" s="136"/>
      <c r="D32" s="137"/>
      <c r="E32" s="65" t="s">
        <v>17</v>
      </c>
      <c r="F32" s="66" t="s">
        <v>17</v>
      </c>
      <c r="G32" s="12" t="s">
        <v>17</v>
      </c>
      <c r="H32" s="14">
        <f>MAX(I9:I31)</f>
        <v>92993</v>
      </c>
      <c r="I32" s="13" t="s">
        <v>17</v>
      </c>
      <c r="J32" s="40">
        <f>SUM(J10:J31)</f>
        <v>758</v>
      </c>
      <c r="K32" s="14">
        <f>MAX(L9:L31)</f>
        <v>45776</v>
      </c>
      <c r="L32" s="13" t="s">
        <v>17</v>
      </c>
      <c r="M32" s="40">
        <f>SUM(M10:M31)</f>
        <v>365</v>
      </c>
      <c r="N32" s="14">
        <f>MAX(O9:O31)</f>
        <v>5051</v>
      </c>
      <c r="O32" s="34" t="s">
        <v>17</v>
      </c>
      <c r="P32" s="41">
        <f>SUM(P10:P31)</f>
        <v>44</v>
      </c>
      <c r="Q32" s="42">
        <f>SUM(Q10:Q31)</f>
        <v>450.1</v>
      </c>
      <c r="R32" s="46" t="s">
        <v>18</v>
      </c>
      <c r="S32" s="45">
        <f>SUM(S10:S31)</f>
        <v>2</v>
      </c>
      <c r="T32" s="29" t="s">
        <v>33</v>
      </c>
      <c r="U32" s="24">
        <v>14</v>
      </c>
      <c r="V32" s="23" t="s">
        <v>44</v>
      </c>
    </row>
    <row r="33" spans="1:22" ht="14.25" thickBot="1" thickTop="1">
      <c r="A33" s="156" t="s">
        <v>35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36" t="s">
        <v>43</v>
      </c>
      <c r="S33" s="28" t="s">
        <v>42</v>
      </c>
      <c r="T33" s="129" t="s">
        <v>19</v>
      </c>
      <c r="U33" s="129"/>
      <c r="V33" s="130"/>
    </row>
    <row r="34" spans="1:22" ht="14.25" thickBot="1" thickTop="1">
      <c r="A34" s="15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43">
        <f>M32+S34</f>
        <v>367</v>
      </c>
      <c r="S34" s="44">
        <f>S32*1</f>
        <v>2</v>
      </c>
      <c r="T34" s="131"/>
      <c r="U34" s="131"/>
      <c r="V34" s="132"/>
    </row>
    <row r="35" spans="1:22" ht="14.25" thickBot="1" thickTop="1">
      <c r="A35" s="157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31" t="s">
        <v>34</v>
      </c>
      <c r="S35" s="51">
        <f>P32*U32</f>
        <v>616</v>
      </c>
      <c r="T35" s="133"/>
      <c r="U35" s="133"/>
      <c r="V35" s="134"/>
    </row>
    <row r="36" ht="26.25" customHeight="1" thickBot="1" thickTop="1"/>
    <row r="37" spans="1:5" ht="25.5" customHeight="1" thickBot="1" thickTop="1">
      <c r="A37" s="158" t="s">
        <v>81</v>
      </c>
      <c r="B37" s="159"/>
      <c r="C37" s="159"/>
      <c r="D37" s="159"/>
      <c r="E37" s="160"/>
    </row>
    <row r="38" spans="1:6" ht="65.25" thickBot="1" thickTop="1">
      <c r="A38" s="83" t="s">
        <v>73</v>
      </c>
      <c r="B38" s="86" t="s">
        <v>74</v>
      </c>
      <c r="C38" s="163" t="s">
        <v>75</v>
      </c>
      <c r="D38" s="89" t="s">
        <v>76</v>
      </c>
      <c r="E38" s="85" t="s">
        <v>77</v>
      </c>
      <c r="F38" s="82"/>
    </row>
    <row r="39" spans="1:6" ht="14.25" thickBot="1" thickTop="1">
      <c r="A39" s="91">
        <f>SUM(M16:M31)+22</f>
        <v>134</v>
      </c>
      <c r="B39" s="90">
        <f>SUM(S16:S30)</f>
        <v>2</v>
      </c>
      <c r="C39" s="101">
        <f>A39+B39</f>
        <v>136</v>
      </c>
      <c r="D39" s="94">
        <f>800-C39</f>
        <v>664</v>
      </c>
      <c r="E39" s="95">
        <f>SUM(P16:P31)*U32+28</f>
        <v>196</v>
      </c>
      <c r="F39" s="82"/>
    </row>
    <row r="40" spans="2:13" ht="13.5" thickTop="1">
      <c r="B40" s="81"/>
      <c r="C40" s="81"/>
      <c r="E40" s="81"/>
      <c r="L40" s="87"/>
      <c r="M40" s="87"/>
    </row>
  </sheetData>
  <sheetProtection/>
  <mergeCells count="29">
    <mergeCell ref="A1:D1"/>
    <mergeCell ref="E1:F1"/>
    <mergeCell ref="T1:V1"/>
    <mergeCell ref="A2:V3"/>
    <mergeCell ref="A4:D4"/>
    <mergeCell ref="A5:A7"/>
    <mergeCell ref="B5:B7"/>
    <mergeCell ref="C5:C7"/>
    <mergeCell ref="D5:D7"/>
    <mergeCell ref="E5:F7"/>
    <mergeCell ref="S5:S7"/>
    <mergeCell ref="T5:T7"/>
    <mergeCell ref="U5:U7"/>
    <mergeCell ref="G5:G7"/>
    <mergeCell ref="H5:I7"/>
    <mergeCell ref="J5:J7"/>
    <mergeCell ref="K5:L7"/>
    <mergeCell ref="M5:M7"/>
    <mergeCell ref="N5:O7"/>
    <mergeCell ref="A37:E37"/>
    <mergeCell ref="V5:V7"/>
    <mergeCell ref="A8:V8"/>
    <mergeCell ref="A9:C9"/>
    <mergeCell ref="A32:D32"/>
    <mergeCell ref="A33:Q35"/>
    <mergeCell ref="T33:V35"/>
    <mergeCell ref="P5:P7"/>
    <mergeCell ref="Q5:Q7"/>
    <mergeCell ref="R5:R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D1">
      <selection activeCell="T10" sqref="T10"/>
    </sheetView>
  </sheetViews>
  <sheetFormatPr defaultColWidth="9.140625" defaultRowHeight="12.75"/>
  <cols>
    <col min="7" max="7" width="11.57421875" style="0" customWidth="1"/>
    <col min="16" max="16" width="5.421875" style="0" customWidth="1"/>
    <col min="17" max="17" width="11.8515625" style="0" customWidth="1"/>
    <col min="20" max="20" width="30.7109375" style="0" customWidth="1"/>
    <col min="21" max="21" width="11.28125" style="0" customWidth="1"/>
    <col min="22" max="22" width="10.00390625" style="0" customWidth="1"/>
  </cols>
  <sheetData>
    <row r="1" spans="1:22" ht="13.5" thickTop="1">
      <c r="A1" s="122" t="s">
        <v>21</v>
      </c>
      <c r="B1" s="123"/>
      <c r="C1" s="123"/>
      <c r="D1" s="123"/>
      <c r="E1" s="123" t="s">
        <v>22</v>
      </c>
      <c r="F1" s="12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3"/>
      <c r="U1" s="123"/>
      <c r="V1" s="126"/>
    </row>
    <row r="2" spans="1:22" ht="12.75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12.7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1:22" ht="12.75">
      <c r="A4" s="124" t="s">
        <v>32</v>
      </c>
      <c r="B4" s="125"/>
      <c r="C4" s="125"/>
      <c r="D4" s="12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 customHeight="1">
      <c r="A5" s="138" t="s">
        <v>0</v>
      </c>
      <c r="B5" s="139" t="s">
        <v>1</v>
      </c>
      <c r="C5" s="139" t="s">
        <v>2</v>
      </c>
      <c r="D5" s="139" t="s">
        <v>4</v>
      </c>
      <c r="E5" s="139" t="s">
        <v>3</v>
      </c>
      <c r="F5" s="139"/>
      <c r="G5" s="139" t="s">
        <v>5</v>
      </c>
      <c r="H5" s="139" t="s">
        <v>6</v>
      </c>
      <c r="I5" s="139"/>
      <c r="J5" s="139" t="s">
        <v>7</v>
      </c>
      <c r="K5" s="149" t="s">
        <v>48</v>
      </c>
      <c r="L5" s="139"/>
      <c r="M5" s="139" t="s">
        <v>10</v>
      </c>
      <c r="N5" s="139" t="s">
        <v>8</v>
      </c>
      <c r="O5" s="139"/>
      <c r="P5" s="150" t="s">
        <v>38</v>
      </c>
      <c r="Q5" s="151" t="s">
        <v>37</v>
      </c>
      <c r="R5" s="139" t="s">
        <v>9</v>
      </c>
      <c r="S5" s="139" t="s">
        <v>12</v>
      </c>
      <c r="T5" s="139" t="s">
        <v>13</v>
      </c>
      <c r="U5" s="139" t="s">
        <v>14</v>
      </c>
      <c r="V5" s="148" t="s">
        <v>15</v>
      </c>
    </row>
    <row r="6" spans="1:22" ht="12.7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52"/>
      <c r="Q6" s="153"/>
      <c r="R6" s="139"/>
      <c r="S6" s="139"/>
      <c r="T6" s="139"/>
      <c r="U6" s="139"/>
      <c r="V6" s="148"/>
    </row>
    <row r="7" spans="1:22" ht="12.7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54"/>
      <c r="Q7" s="155"/>
      <c r="R7" s="139"/>
      <c r="S7" s="139"/>
      <c r="T7" s="139"/>
      <c r="U7" s="139"/>
      <c r="V7" s="148"/>
    </row>
    <row r="8" spans="1:22" ht="4.5" customHeight="1" thickBot="1">
      <c r="A8" s="141"/>
      <c r="B8" s="142"/>
      <c r="C8" s="142"/>
      <c r="D8" s="142"/>
      <c r="E8" s="142"/>
      <c r="F8" s="143"/>
      <c r="G8" s="142"/>
      <c r="H8" s="142"/>
      <c r="I8" s="143"/>
      <c r="J8" s="142"/>
      <c r="K8" s="142"/>
      <c r="L8" s="143"/>
      <c r="M8" s="142"/>
      <c r="N8" s="142"/>
      <c r="O8" s="143"/>
      <c r="P8" s="143"/>
      <c r="Q8" s="142"/>
      <c r="R8" s="142"/>
      <c r="S8" s="142"/>
      <c r="T8" s="142"/>
      <c r="U8" s="142"/>
      <c r="V8" s="144"/>
    </row>
    <row r="9" spans="1:22" ht="19.5" customHeight="1" thickBot="1" thickTop="1">
      <c r="A9" s="145" t="s">
        <v>47</v>
      </c>
      <c r="B9" s="146"/>
      <c r="C9" s="147"/>
      <c r="D9" s="3" t="s">
        <v>17</v>
      </c>
      <c r="E9" s="59" t="s">
        <v>17</v>
      </c>
      <c r="F9" s="60" t="s">
        <v>17</v>
      </c>
      <c r="G9" s="5" t="s">
        <v>17</v>
      </c>
      <c r="H9" s="8" t="s">
        <v>17</v>
      </c>
      <c r="I9" s="47"/>
      <c r="J9" s="5" t="s">
        <v>17</v>
      </c>
      <c r="K9" s="8" t="s">
        <v>17</v>
      </c>
      <c r="L9" s="47"/>
      <c r="M9" s="5" t="s">
        <v>17</v>
      </c>
      <c r="N9" s="8" t="s">
        <v>17</v>
      </c>
      <c r="O9" s="47"/>
      <c r="P9" s="54" t="s">
        <v>17</v>
      </c>
      <c r="Q9" s="53" t="s">
        <v>17</v>
      </c>
      <c r="R9" s="53" t="s">
        <v>17</v>
      </c>
      <c r="S9" s="53" t="s">
        <v>17</v>
      </c>
      <c r="T9" s="53" t="s">
        <v>17</v>
      </c>
      <c r="U9" s="53" t="s">
        <v>17</v>
      </c>
      <c r="V9" s="55" t="s">
        <v>17</v>
      </c>
    </row>
    <row r="10" spans="1:22" ht="19.5" customHeight="1" thickTop="1">
      <c r="A10" s="112"/>
      <c r="B10" s="107"/>
      <c r="C10" s="107"/>
      <c r="D10" s="9"/>
      <c r="E10" s="61"/>
      <c r="F10" s="62"/>
      <c r="G10" s="9"/>
      <c r="H10" s="9"/>
      <c r="I10" s="9"/>
      <c r="J10" s="9">
        <f aca="true" t="shared" si="0" ref="J10:J31">$I10-$H10</f>
        <v>0</v>
      </c>
      <c r="K10" s="9"/>
      <c r="L10" s="9"/>
      <c r="M10" s="9">
        <f aca="true" t="shared" si="1" ref="M10:M31">$L10-$K10</f>
        <v>0</v>
      </c>
      <c r="N10" s="9"/>
      <c r="O10" s="9"/>
      <c r="P10" s="9">
        <f aca="true" t="shared" si="2" ref="P10:P31">$O10-$N10</f>
        <v>0</v>
      </c>
      <c r="Q10" s="9"/>
      <c r="R10" s="9"/>
      <c r="S10" s="9"/>
      <c r="T10" s="22"/>
      <c r="U10" s="9"/>
      <c r="V10" s="56"/>
    </row>
    <row r="11" spans="1:22" ht="19.5" customHeight="1">
      <c r="A11" s="113"/>
      <c r="B11" s="108"/>
      <c r="C11" s="108"/>
      <c r="D11" s="1"/>
      <c r="E11" s="63"/>
      <c r="F11" s="63"/>
      <c r="G11" s="1"/>
      <c r="H11" s="9"/>
      <c r="I11" s="1"/>
      <c r="J11" s="9">
        <f t="shared" si="0"/>
        <v>0</v>
      </c>
      <c r="K11" s="9"/>
      <c r="L11" s="1"/>
      <c r="M11" s="9">
        <f t="shared" si="1"/>
        <v>0</v>
      </c>
      <c r="N11" s="9"/>
      <c r="O11" s="1"/>
      <c r="P11" s="9">
        <f t="shared" si="2"/>
        <v>0</v>
      </c>
      <c r="Q11" s="1"/>
      <c r="R11" s="1"/>
      <c r="S11" s="9"/>
      <c r="T11" s="17"/>
      <c r="U11" s="9"/>
      <c r="V11" s="57"/>
    </row>
    <row r="12" spans="1:22" ht="19.5" customHeight="1">
      <c r="A12" s="113"/>
      <c r="B12" s="108"/>
      <c r="C12" s="108"/>
      <c r="D12" s="1"/>
      <c r="E12" s="63"/>
      <c r="F12" s="63"/>
      <c r="G12" s="1"/>
      <c r="H12" s="9"/>
      <c r="I12" s="1"/>
      <c r="J12" s="9">
        <f t="shared" si="0"/>
        <v>0</v>
      </c>
      <c r="K12" s="9"/>
      <c r="L12" s="1"/>
      <c r="M12" s="9">
        <f t="shared" si="1"/>
        <v>0</v>
      </c>
      <c r="N12" s="9"/>
      <c r="O12" s="1"/>
      <c r="P12" s="9">
        <f t="shared" si="2"/>
        <v>0</v>
      </c>
      <c r="Q12" s="1"/>
      <c r="R12" s="1"/>
      <c r="S12" s="9"/>
      <c r="T12" s="17"/>
      <c r="U12" s="9"/>
      <c r="V12" s="57"/>
    </row>
    <row r="13" spans="1:22" ht="19.5" customHeight="1">
      <c r="A13" s="113"/>
      <c r="B13" s="108"/>
      <c r="C13" s="108"/>
      <c r="D13" s="1"/>
      <c r="E13" s="63"/>
      <c r="F13" s="63"/>
      <c r="G13" s="1"/>
      <c r="H13" s="9"/>
      <c r="I13" s="1"/>
      <c r="J13" s="9">
        <f t="shared" si="0"/>
        <v>0</v>
      </c>
      <c r="K13" s="9"/>
      <c r="L13" s="1"/>
      <c r="M13" s="9">
        <f t="shared" si="1"/>
        <v>0</v>
      </c>
      <c r="N13" s="9"/>
      <c r="O13" s="1"/>
      <c r="P13" s="9">
        <f t="shared" si="2"/>
        <v>0</v>
      </c>
      <c r="Q13" s="1"/>
      <c r="R13" s="1"/>
      <c r="S13" s="9"/>
      <c r="T13" s="17"/>
      <c r="U13" s="9"/>
      <c r="V13" s="57"/>
    </row>
    <row r="14" spans="1:22" ht="19.5" customHeight="1">
      <c r="A14" s="113"/>
      <c r="B14" s="108"/>
      <c r="C14" s="108"/>
      <c r="D14" s="1"/>
      <c r="E14" s="63"/>
      <c r="F14" s="63"/>
      <c r="G14" s="1"/>
      <c r="H14" s="9"/>
      <c r="I14" s="1"/>
      <c r="J14" s="9">
        <f t="shared" si="0"/>
        <v>0</v>
      </c>
      <c r="K14" s="9"/>
      <c r="L14" s="1"/>
      <c r="M14" s="9">
        <f t="shared" si="1"/>
        <v>0</v>
      </c>
      <c r="N14" s="9"/>
      <c r="O14" s="1"/>
      <c r="P14" s="9">
        <f t="shared" si="2"/>
        <v>0</v>
      </c>
      <c r="Q14" s="1"/>
      <c r="R14" s="1"/>
      <c r="S14" s="9"/>
      <c r="T14" s="17"/>
      <c r="U14" s="9"/>
      <c r="V14" s="57"/>
    </row>
    <row r="15" spans="1:22" ht="19.5" customHeight="1">
      <c r="A15" s="113"/>
      <c r="B15" s="108"/>
      <c r="C15" s="108"/>
      <c r="D15" s="1"/>
      <c r="E15" s="63"/>
      <c r="F15" s="63"/>
      <c r="G15" s="1"/>
      <c r="H15" s="9"/>
      <c r="I15" s="1"/>
      <c r="J15" s="9">
        <f t="shared" si="0"/>
        <v>0</v>
      </c>
      <c r="K15" s="9"/>
      <c r="L15" s="1"/>
      <c r="M15" s="9">
        <f t="shared" si="1"/>
        <v>0</v>
      </c>
      <c r="N15" s="9"/>
      <c r="O15" s="1"/>
      <c r="P15" s="9">
        <f t="shared" si="2"/>
        <v>0</v>
      </c>
      <c r="Q15" s="1"/>
      <c r="R15" s="1"/>
      <c r="S15" s="9"/>
      <c r="T15" s="17"/>
      <c r="U15" s="1"/>
      <c r="V15" s="57"/>
    </row>
    <row r="16" spans="1:22" ht="19.5" customHeight="1">
      <c r="A16" s="113"/>
      <c r="B16" s="108"/>
      <c r="C16" s="108"/>
      <c r="D16" s="1"/>
      <c r="E16" s="63"/>
      <c r="F16" s="63"/>
      <c r="G16" s="1"/>
      <c r="H16" s="9"/>
      <c r="I16" s="1"/>
      <c r="J16" s="9">
        <f t="shared" si="0"/>
        <v>0</v>
      </c>
      <c r="K16" s="9"/>
      <c r="L16" s="1"/>
      <c r="M16" s="9">
        <f t="shared" si="1"/>
        <v>0</v>
      </c>
      <c r="N16" s="9"/>
      <c r="O16" s="1"/>
      <c r="P16" s="9">
        <f t="shared" si="2"/>
        <v>0</v>
      </c>
      <c r="Q16" s="1"/>
      <c r="R16" s="1"/>
      <c r="S16" s="9"/>
      <c r="T16" s="17"/>
      <c r="U16" s="1"/>
      <c r="V16" s="57"/>
    </row>
    <row r="17" spans="1:22" ht="19.5" customHeight="1">
      <c r="A17" s="113"/>
      <c r="B17" s="108"/>
      <c r="C17" s="108"/>
      <c r="D17" s="1"/>
      <c r="E17" s="63"/>
      <c r="F17" s="63"/>
      <c r="G17" s="1"/>
      <c r="H17" s="9"/>
      <c r="I17" s="1"/>
      <c r="J17" s="9">
        <f t="shared" si="0"/>
        <v>0</v>
      </c>
      <c r="K17" s="9"/>
      <c r="L17" s="1"/>
      <c r="M17" s="9">
        <f t="shared" si="1"/>
        <v>0</v>
      </c>
      <c r="N17" s="9"/>
      <c r="O17" s="1"/>
      <c r="P17" s="9">
        <f t="shared" si="2"/>
        <v>0</v>
      </c>
      <c r="Q17" s="1"/>
      <c r="R17" s="1"/>
      <c r="S17" s="9"/>
      <c r="T17" s="17"/>
      <c r="U17" s="1"/>
      <c r="V17" s="57"/>
    </row>
    <row r="18" spans="1:22" ht="19.5" customHeight="1">
      <c r="A18" s="113"/>
      <c r="B18" s="108"/>
      <c r="C18" s="108"/>
      <c r="D18" s="1"/>
      <c r="E18" s="63"/>
      <c r="F18" s="63"/>
      <c r="G18" s="1"/>
      <c r="H18" s="9"/>
      <c r="I18" s="1"/>
      <c r="J18" s="9">
        <f t="shared" si="0"/>
        <v>0</v>
      </c>
      <c r="K18" s="9"/>
      <c r="L18" s="1"/>
      <c r="M18" s="9">
        <f t="shared" si="1"/>
        <v>0</v>
      </c>
      <c r="N18" s="9"/>
      <c r="O18" s="1"/>
      <c r="P18" s="9">
        <f t="shared" si="2"/>
        <v>0</v>
      </c>
      <c r="Q18" s="1"/>
      <c r="R18" s="1"/>
      <c r="S18" s="9"/>
      <c r="T18" s="17"/>
      <c r="U18" s="1"/>
      <c r="V18" s="57"/>
    </row>
    <row r="19" spans="1:22" ht="19.5" customHeight="1">
      <c r="A19" s="113"/>
      <c r="B19" s="108"/>
      <c r="C19" s="108"/>
      <c r="D19" s="1"/>
      <c r="E19" s="63"/>
      <c r="F19" s="63"/>
      <c r="G19" s="1"/>
      <c r="H19" s="9"/>
      <c r="I19" s="1"/>
      <c r="J19" s="9">
        <f t="shared" si="0"/>
        <v>0</v>
      </c>
      <c r="K19" s="9"/>
      <c r="L19" s="1"/>
      <c r="M19" s="9">
        <f t="shared" si="1"/>
        <v>0</v>
      </c>
      <c r="N19" s="9"/>
      <c r="O19" s="1"/>
      <c r="P19" s="9">
        <f t="shared" si="2"/>
        <v>0</v>
      </c>
      <c r="Q19" s="1"/>
      <c r="R19" s="1"/>
      <c r="S19" s="9"/>
      <c r="T19" s="17"/>
      <c r="U19" s="1"/>
      <c r="V19" s="57"/>
    </row>
    <row r="20" spans="1:22" ht="19.5" customHeight="1">
      <c r="A20" s="113"/>
      <c r="B20" s="108"/>
      <c r="C20" s="108"/>
      <c r="D20" s="1"/>
      <c r="E20" s="63"/>
      <c r="F20" s="63"/>
      <c r="G20" s="1"/>
      <c r="H20" s="9"/>
      <c r="I20" s="1"/>
      <c r="J20" s="9">
        <f t="shared" si="0"/>
        <v>0</v>
      </c>
      <c r="K20" s="9"/>
      <c r="L20" s="1"/>
      <c r="M20" s="9">
        <f t="shared" si="1"/>
        <v>0</v>
      </c>
      <c r="N20" s="9"/>
      <c r="O20" s="1"/>
      <c r="P20" s="9">
        <f t="shared" si="2"/>
        <v>0</v>
      </c>
      <c r="Q20" s="1"/>
      <c r="R20" s="1"/>
      <c r="S20" s="9"/>
      <c r="T20" s="17"/>
      <c r="U20" s="1"/>
      <c r="V20" s="57"/>
    </row>
    <row r="21" spans="1:22" ht="19.5" customHeight="1">
      <c r="A21" s="113"/>
      <c r="B21" s="108"/>
      <c r="C21" s="108"/>
      <c r="D21" s="1"/>
      <c r="E21" s="63"/>
      <c r="F21" s="63"/>
      <c r="G21" s="1"/>
      <c r="H21" s="9"/>
      <c r="I21" s="1"/>
      <c r="J21" s="9">
        <f t="shared" si="0"/>
        <v>0</v>
      </c>
      <c r="K21" s="9"/>
      <c r="L21" s="1"/>
      <c r="M21" s="9">
        <f t="shared" si="1"/>
        <v>0</v>
      </c>
      <c r="N21" s="9"/>
      <c r="O21" s="1"/>
      <c r="P21" s="9">
        <f t="shared" si="2"/>
        <v>0</v>
      </c>
      <c r="Q21" s="1"/>
      <c r="R21" s="1"/>
      <c r="S21" s="9"/>
      <c r="T21" s="17"/>
      <c r="U21" s="1"/>
      <c r="V21" s="57"/>
    </row>
    <row r="22" spans="1:22" ht="19.5" customHeight="1">
      <c r="A22" s="113"/>
      <c r="B22" s="108"/>
      <c r="C22" s="108"/>
      <c r="D22" s="1"/>
      <c r="E22" s="63"/>
      <c r="F22" s="63"/>
      <c r="G22" s="1"/>
      <c r="H22" s="9"/>
      <c r="I22" s="1"/>
      <c r="J22" s="9">
        <f t="shared" si="0"/>
        <v>0</v>
      </c>
      <c r="K22" s="9"/>
      <c r="L22" s="1"/>
      <c r="M22" s="9">
        <f t="shared" si="1"/>
        <v>0</v>
      </c>
      <c r="N22" s="9"/>
      <c r="O22" s="1"/>
      <c r="P22" s="9">
        <f t="shared" si="2"/>
        <v>0</v>
      </c>
      <c r="Q22" s="1"/>
      <c r="R22" s="1"/>
      <c r="S22" s="9"/>
      <c r="T22" s="17"/>
      <c r="U22" s="1"/>
      <c r="V22" s="57"/>
    </row>
    <row r="23" spans="1:22" ht="19.5" customHeight="1">
      <c r="A23" s="113"/>
      <c r="B23" s="108"/>
      <c r="C23" s="108"/>
      <c r="D23" s="1"/>
      <c r="E23" s="63"/>
      <c r="F23" s="63"/>
      <c r="G23" s="1"/>
      <c r="H23" s="9"/>
      <c r="I23" s="1"/>
      <c r="J23" s="9">
        <f t="shared" si="0"/>
        <v>0</v>
      </c>
      <c r="K23" s="9"/>
      <c r="L23" s="1"/>
      <c r="M23" s="9">
        <f t="shared" si="1"/>
        <v>0</v>
      </c>
      <c r="N23" s="9"/>
      <c r="O23" s="1"/>
      <c r="P23" s="9">
        <f t="shared" si="2"/>
        <v>0</v>
      </c>
      <c r="Q23" s="1"/>
      <c r="R23" s="1"/>
      <c r="S23" s="9"/>
      <c r="T23" s="17"/>
      <c r="U23" s="1"/>
      <c r="V23" s="57"/>
    </row>
    <row r="24" spans="1:22" ht="19.5" customHeight="1">
      <c r="A24" s="113"/>
      <c r="B24" s="108"/>
      <c r="C24" s="108"/>
      <c r="D24" s="1"/>
      <c r="E24" s="63"/>
      <c r="F24" s="63"/>
      <c r="G24" s="1"/>
      <c r="H24" s="9"/>
      <c r="I24" s="1"/>
      <c r="J24" s="9">
        <f t="shared" si="0"/>
        <v>0</v>
      </c>
      <c r="K24" s="9"/>
      <c r="L24" s="1"/>
      <c r="M24" s="9">
        <f t="shared" si="1"/>
        <v>0</v>
      </c>
      <c r="N24" s="9"/>
      <c r="O24" s="1"/>
      <c r="P24" s="9">
        <f t="shared" si="2"/>
        <v>0</v>
      </c>
      <c r="Q24" s="1"/>
      <c r="R24" s="1"/>
      <c r="S24" s="9"/>
      <c r="T24" s="17"/>
      <c r="U24" s="1"/>
      <c r="V24" s="57"/>
    </row>
    <row r="25" spans="1:22" ht="19.5" customHeight="1">
      <c r="A25" s="113"/>
      <c r="B25" s="108"/>
      <c r="C25" s="108"/>
      <c r="D25" s="1"/>
      <c r="E25" s="63"/>
      <c r="F25" s="63"/>
      <c r="G25" s="1"/>
      <c r="H25" s="9"/>
      <c r="I25" s="1"/>
      <c r="J25" s="9">
        <f t="shared" si="0"/>
        <v>0</v>
      </c>
      <c r="K25" s="9"/>
      <c r="L25" s="1"/>
      <c r="M25" s="9">
        <f t="shared" si="1"/>
        <v>0</v>
      </c>
      <c r="N25" s="9"/>
      <c r="O25" s="1"/>
      <c r="P25" s="9">
        <f t="shared" si="2"/>
        <v>0</v>
      </c>
      <c r="Q25" s="1"/>
      <c r="R25" s="1"/>
      <c r="S25" s="9"/>
      <c r="T25" s="17"/>
      <c r="U25" s="1"/>
      <c r="V25" s="57"/>
    </row>
    <row r="26" spans="1:22" ht="19.5" customHeight="1">
      <c r="A26" s="113"/>
      <c r="B26" s="108"/>
      <c r="C26" s="108"/>
      <c r="D26" s="1"/>
      <c r="E26" s="63"/>
      <c r="F26" s="63"/>
      <c r="G26" s="1"/>
      <c r="H26" s="9"/>
      <c r="I26" s="1"/>
      <c r="J26" s="9">
        <f t="shared" si="0"/>
        <v>0</v>
      </c>
      <c r="K26" s="9"/>
      <c r="L26" s="1"/>
      <c r="M26" s="9">
        <f t="shared" si="1"/>
        <v>0</v>
      </c>
      <c r="N26" s="9"/>
      <c r="O26" s="1"/>
      <c r="P26" s="9">
        <f t="shared" si="2"/>
        <v>0</v>
      </c>
      <c r="Q26" s="1"/>
      <c r="R26" s="1"/>
      <c r="S26" s="9"/>
      <c r="T26" s="17"/>
      <c r="U26" s="1"/>
      <c r="V26" s="57"/>
    </row>
    <row r="27" spans="1:22" ht="19.5" customHeight="1">
      <c r="A27" s="113"/>
      <c r="B27" s="108"/>
      <c r="C27" s="108"/>
      <c r="D27" s="1"/>
      <c r="E27" s="63"/>
      <c r="F27" s="63"/>
      <c r="G27" s="1"/>
      <c r="H27" s="9"/>
      <c r="I27" s="1"/>
      <c r="J27" s="9">
        <f t="shared" si="0"/>
        <v>0</v>
      </c>
      <c r="K27" s="9"/>
      <c r="L27" s="1"/>
      <c r="M27" s="9">
        <f t="shared" si="1"/>
        <v>0</v>
      </c>
      <c r="N27" s="9"/>
      <c r="O27" s="1"/>
      <c r="P27" s="9">
        <f t="shared" si="2"/>
        <v>0</v>
      </c>
      <c r="Q27" s="1"/>
      <c r="R27" s="1"/>
      <c r="S27" s="9"/>
      <c r="T27" s="17"/>
      <c r="U27" s="1"/>
      <c r="V27" s="57"/>
    </row>
    <row r="28" spans="1:22" ht="19.5" customHeight="1">
      <c r="A28" s="113"/>
      <c r="B28" s="108"/>
      <c r="C28" s="108"/>
      <c r="D28" s="1"/>
      <c r="E28" s="63"/>
      <c r="F28" s="63"/>
      <c r="G28" s="1"/>
      <c r="H28" s="9"/>
      <c r="I28" s="1"/>
      <c r="J28" s="9">
        <f t="shared" si="0"/>
        <v>0</v>
      </c>
      <c r="K28" s="9"/>
      <c r="L28" s="1"/>
      <c r="M28" s="9">
        <f t="shared" si="1"/>
        <v>0</v>
      </c>
      <c r="N28" s="9"/>
      <c r="O28" s="1"/>
      <c r="P28" s="9">
        <f t="shared" si="2"/>
        <v>0</v>
      </c>
      <c r="Q28" s="1"/>
      <c r="R28" s="1"/>
      <c r="S28" s="9"/>
      <c r="T28" s="17"/>
      <c r="U28" s="1"/>
      <c r="V28" s="57"/>
    </row>
    <row r="29" spans="1:22" ht="19.5" customHeight="1">
      <c r="A29" s="113"/>
      <c r="B29" s="108"/>
      <c r="C29" s="108"/>
      <c r="D29" s="1"/>
      <c r="E29" s="63"/>
      <c r="F29" s="63"/>
      <c r="G29" s="1"/>
      <c r="H29" s="9"/>
      <c r="I29" s="1"/>
      <c r="J29" s="9">
        <f t="shared" si="0"/>
        <v>0</v>
      </c>
      <c r="K29" s="9"/>
      <c r="L29" s="1"/>
      <c r="M29" s="9">
        <f t="shared" si="1"/>
        <v>0</v>
      </c>
      <c r="N29" s="9"/>
      <c r="O29" s="1"/>
      <c r="P29" s="9">
        <f t="shared" si="2"/>
        <v>0</v>
      </c>
      <c r="Q29" s="1"/>
      <c r="R29" s="1"/>
      <c r="S29" s="9"/>
      <c r="T29" s="17"/>
      <c r="U29" s="1"/>
      <c r="V29" s="57"/>
    </row>
    <row r="30" spans="1:22" ht="19.5" customHeight="1">
      <c r="A30" s="113"/>
      <c r="B30" s="108"/>
      <c r="C30" s="108"/>
      <c r="D30" s="1"/>
      <c r="E30" s="63"/>
      <c r="F30" s="63"/>
      <c r="G30" s="1"/>
      <c r="H30" s="9"/>
      <c r="I30" s="1"/>
      <c r="J30" s="9">
        <f t="shared" si="0"/>
        <v>0</v>
      </c>
      <c r="K30" s="9"/>
      <c r="L30" s="1"/>
      <c r="M30" s="9">
        <f t="shared" si="1"/>
        <v>0</v>
      </c>
      <c r="N30" s="9"/>
      <c r="O30" s="1"/>
      <c r="P30" s="9">
        <f t="shared" si="2"/>
        <v>0</v>
      </c>
      <c r="Q30" s="1"/>
      <c r="R30" s="1"/>
      <c r="S30" s="9"/>
      <c r="T30" s="17"/>
      <c r="U30" s="1"/>
      <c r="V30" s="57"/>
    </row>
    <row r="31" spans="1:22" ht="19.5" customHeight="1" thickBot="1">
      <c r="A31" s="114"/>
      <c r="B31" s="109"/>
      <c r="C31" s="109"/>
      <c r="D31" s="7"/>
      <c r="E31" s="64"/>
      <c r="F31" s="64"/>
      <c r="G31" s="7"/>
      <c r="H31" s="9"/>
      <c r="I31" s="7"/>
      <c r="J31" s="9">
        <f t="shared" si="0"/>
        <v>0</v>
      </c>
      <c r="K31" s="9"/>
      <c r="L31" s="7"/>
      <c r="M31" s="9">
        <f t="shared" si="1"/>
        <v>0</v>
      </c>
      <c r="N31" s="9"/>
      <c r="O31" s="7"/>
      <c r="P31" s="9">
        <f t="shared" si="2"/>
        <v>0</v>
      </c>
      <c r="Q31" s="4"/>
      <c r="R31" s="4"/>
      <c r="S31" s="9"/>
      <c r="T31" s="18"/>
      <c r="U31" s="7"/>
      <c r="V31" s="58"/>
    </row>
    <row r="32" spans="1:22" ht="19.5" customHeight="1" thickBot="1" thickTop="1">
      <c r="A32" s="135" t="s">
        <v>16</v>
      </c>
      <c r="B32" s="136"/>
      <c r="C32" s="136"/>
      <c r="D32" s="137"/>
      <c r="E32" s="65" t="s">
        <v>17</v>
      </c>
      <c r="F32" s="66" t="s">
        <v>17</v>
      </c>
      <c r="G32" s="12" t="s">
        <v>17</v>
      </c>
      <c r="H32" s="14">
        <f>MAX(I9:I31)</f>
        <v>0</v>
      </c>
      <c r="I32" s="13" t="s">
        <v>17</v>
      </c>
      <c r="J32" s="40">
        <f>SUM(J10:J31)</f>
        <v>0</v>
      </c>
      <c r="K32" s="14">
        <f>MAX(L9:L31)</f>
        <v>0</v>
      </c>
      <c r="L32" s="13" t="s">
        <v>17</v>
      </c>
      <c r="M32" s="40">
        <f>SUM(M10:M31)</f>
        <v>0</v>
      </c>
      <c r="N32" s="14">
        <f>MAX(O9:O31)</f>
        <v>0</v>
      </c>
      <c r="O32" s="34" t="s">
        <v>17</v>
      </c>
      <c r="P32" s="41">
        <f>SUM(P10:P31)</f>
        <v>0</v>
      </c>
      <c r="Q32" s="42">
        <f>SUM(Q10:Q31)</f>
        <v>0</v>
      </c>
      <c r="R32" s="46" t="s">
        <v>18</v>
      </c>
      <c r="S32" s="45">
        <f>SUM(S10:S31)</f>
        <v>0</v>
      </c>
      <c r="T32" s="29" t="s">
        <v>33</v>
      </c>
      <c r="U32" s="24">
        <v>12</v>
      </c>
      <c r="V32" s="23" t="s">
        <v>44</v>
      </c>
    </row>
    <row r="33" spans="1:22" ht="14.25" thickBot="1" thickTop="1">
      <c r="A33" s="156" t="s">
        <v>35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36" t="s">
        <v>43</v>
      </c>
      <c r="S33" s="28" t="s">
        <v>42</v>
      </c>
      <c r="T33" s="129" t="s">
        <v>19</v>
      </c>
      <c r="U33" s="129"/>
      <c r="V33" s="130"/>
    </row>
    <row r="34" spans="1:22" ht="14.25" thickBot="1" thickTop="1">
      <c r="A34" s="15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43">
        <f>M32+S34</f>
        <v>0</v>
      </c>
      <c r="S34" s="44">
        <f>S32*1</f>
        <v>0</v>
      </c>
      <c r="T34" s="131"/>
      <c r="U34" s="131"/>
      <c r="V34" s="132"/>
    </row>
    <row r="35" spans="1:22" ht="14.25" thickBot="1" thickTop="1">
      <c r="A35" s="157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31" t="s">
        <v>34</v>
      </c>
      <c r="S35" s="51">
        <f>P32*U32</f>
        <v>0</v>
      </c>
      <c r="T35" s="133"/>
      <c r="U35" s="133"/>
      <c r="V35" s="134"/>
    </row>
    <row r="36" ht="26.25" customHeight="1" thickBot="1" thickTop="1"/>
    <row r="37" spans="1:5" ht="25.5" customHeight="1" thickBot="1" thickTop="1">
      <c r="A37" s="158" t="s">
        <v>81</v>
      </c>
      <c r="B37" s="159"/>
      <c r="C37" s="159"/>
      <c r="D37" s="159"/>
      <c r="E37" s="160"/>
    </row>
    <row r="38" spans="1:6" ht="65.25" thickBot="1" thickTop="1">
      <c r="A38" s="83" t="s">
        <v>73</v>
      </c>
      <c r="B38" s="86" t="s">
        <v>74</v>
      </c>
      <c r="C38" s="84" t="s">
        <v>75</v>
      </c>
      <c r="D38" s="89" t="s">
        <v>76</v>
      </c>
      <c r="E38" s="85" t="s">
        <v>77</v>
      </c>
      <c r="F38" s="82"/>
    </row>
    <row r="39" spans="1:6" ht="14.25" thickBot="1" thickTop="1">
      <c r="A39" s="91">
        <f>SUM(M16:M30)</f>
        <v>0</v>
      </c>
      <c r="B39" s="90">
        <f>SUM(AC16:AC30)</f>
        <v>0</v>
      </c>
      <c r="C39" s="101">
        <f>A39+B39</f>
        <v>0</v>
      </c>
      <c r="D39" s="94">
        <f>440-C39</f>
        <v>440</v>
      </c>
      <c r="E39" s="95">
        <f>P32*U32</f>
        <v>0</v>
      </c>
      <c r="F39" s="82"/>
    </row>
    <row r="40" spans="2:13" ht="13.5" thickTop="1">
      <c r="B40" s="81"/>
      <c r="C40" s="81"/>
      <c r="E40" s="81"/>
      <c r="L40" s="87"/>
      <c r="M40" s="87"/>
    </row>
  </sheetData>
  <sheetProtection/>
  <mergeCells count="29">
    <mergeCell ref="A1:D1"/>
    <mergeCell ref="E1:F1"/>
    <mergeCell ref="A2:V3"/>
    <mergeCell ref="A4:D4"/>
    <mergeCell ref="T1:V1"/>
    <mergeCell ref="T5:T7"/>
    <mergeCell ref="U5:U7"/>
    <mergeCell ref="K5:L7"/>
    <mergeCell ref="M5:M7"/>
    <mergeCell ref="N5:O7"/>
    <mergeCell ref="A37:E37"/>
    <mergeCell ref="A5:A7"/>
    <mergeCell ref="B5:B7"/>
    <mergeCell ref="C5:C7"/>
    <mergeCell ref="D5:D7"/>
    <mergeCell ref="J5:J7"/>
    <mergeCell ref="E5:F7"/>
    <mergeCell ref="G5:G7"/>
    <mergeCell ref="H5:I7"/>
    <mergeCell ref="A33:Q35"/>
    <mergeCell ref="Q5:Q7"/>
    <mergeCell ref="P5:P7"/>
    <mergeCell ref="T33:V35"/>
    <mergeCell ref="V5:V7"/>
    <mergeCell ref="A8:V8"/>
    <mergeCell ref="A9:C9"/>
    <mergeCell ref="A32:D32"/>
    <mergeCell ref="R5:R7"/>
    <mergeCell ref="S5:S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eXPerience</cp:lastModifiedBy>
  <cp:lastPrinted>2011-04-07T17:40:06Z</cp:lastPrinted>
  <dcterms:created xsi:type="dcterms:W3CDTF">2011-02-25T06:14:27Z</dcterms:created>
  <dcterms:modified xsi:type="dcterms:W3CDTF">2011-05-11T10:59:13Z</dcterms:modified>
  <cp:category/>
  <cp:version/>
  <cp:contentType/>
  <cp:contentStatus/>
</cp:coreProperties>
</file>